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westnorfolk-my.sharepoint.com/personal/michael_burton_west-norfolk_gov_uk/Documents/HDT 2024 &amp; 2025/Housing Trajectory/"/>
    </mc:Choice>
  </mc:AlternateContent>
  <xr:revisionPtr revIDLastSave="2566" documentId="13_ncr:9_{7BC00FBC-89ED-490D-AA06-ED8CC0E68A0B}" xr6:coauthVersionLast="47" xr6:coauthVersionMax="47" xr10:uidLastSave="{F322B54E-26F4-4E71-A802-500E2FD46C88}"/>
  <bookViews>
    <workbookView xWindow="-120" yWindow="-120" windowWidth="29040" windowHeight="15840" firstSheet="9" activeTab="13" xr2:uid="{3263A90E-6307-4687-B1CB-96BC78CC603A}"/>
  </bookViews>
  <sheets>
    <sheet name="Extant pps 1 April 2026" sheetId="1" r:id="rId1"/>
    <sheet name="LP 2021-2040 Allocations WPP" sheetId="2" r:id="rId2"/>
    <sheet name="LP 2021-2040 Allocations WOPP" sheetId="6" r:id="rId3"/>
    <sheet name="NDP Allocations WPP" sheetId="7" r:id="rId4"/>
    <sheet name="NDP Allocations WOPP" sheetId="8" r:id="rId5"/>
    <sheet name="Windfall 1 to 4" sheetId="3" r:id="rId6"/>
    <sheet name="Windfall 5 to 9" sheetId="4" r:id="rId7"/>
    <sheet name="Windfall 10 plus" sheetId="5" r:id="rId8"/>
    <sheet name="Windfall allowance" sheetId="9" r:id="rId9"/>
    <sheet name="Windfall allowance calculation" sheetId="10" r:id="rId10"/>
    <sheet name="Housing supply plan period" sheetId="11" r:id="rId11"/>
    <sheet name="5-year HLS calculation" sheetId="12" r:id="rId12"/>
    <sheet name="SUMMARY" sheetId="13" r:id="rId13"/>
    <sheet name="TRAJECTORY GRAPHS" sheetId="14" r:id="rId14"/>
  </sheets>
  <definedNames>
    <definedName name="_xlnm._FilterDatabase" localSheetId="0" hidden="1">'Extant pps 1 April 2026'!$A$1:$AF$641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2" l="1"/>
  <c r="E14" i="12"/>
  <c r="E10" i="12"/>
  <c r="D10" i="12"/>
  <c r="D15" i="12"/>
  <c r="D14" i="12"/>
  <c r="E7" i="12"/>
  <c r="E8" i="12"/>
  <c r="E6" i="12"/>
  <c r="D7" i="12"/>
  <c r="D8" i="12"/>
  <c r="D6" i="12"/>
  <c r="E24" i="12"/>
  <c r="D24" i="12" s="1"/>
  <c r="E18" i="12"/>
  <c r="D18" i="12" s="1"/>
  <c r="AC48" i="5"/>
  <c r="AC3" i="5"/>
  <c r="AC4" i="5"/>
  <c r="AC5" i="5"/>
  <c r="AC6" i="5"/>
  <c r="AC7" i="5"/>
  <c r="AC8" i="5"/>
  <c r="AC9" i="5"/>
  <c r="AC10" i="5"/>
  <c r="AC11" i="5"/>
  <c r="AC12" i="5"/>
  <c r="AC13" i="5"/>
  <c r="AC14" i="5"/>
  <c r="AC15" i="5"/>
  <c r="AC16" i="5"/>
  <c r="AC17" i="5"/>
  <c r="AC18" i="5"/>
  <c r="AC19" i="5"/>
  <c r="AC20" i="5"/>
  <c r="AC21" i="5"/>
  <c r="AC22" i="5"/>
  <c r="AC23" i="5"/>
  <c r="AC24" i="5"/>
  <c r="AC25" i="5"/>
  <c r="AC26" i="5"/>
  <c r="AC27" i="5"/>
  <c r="AC28" i="5"/>
  <c r="AC29" i="5"/>
  <c r="AC30" i="5"/>
  <c r="AC31" i="5"/>
  <c r="AC32" i="5"/>
  <c r="AC33" i="5"/>
  <c r="AC34" i="5"/>
  <c r="AC35" i="5"/>
  <c r="AC36" i="5"/>
  <c r="AC37" i="5"/>
  <c r="AC38" i="5"/>
  <c r="AC39" i="5"/>
  <c r="AC40" i="5"/>
  <c r="AC41" i="5"/>
  <c r="AC42" i="5"/>
  <c r="AC43" i="5"/>
  <c r="AC44" i="5"/>
  <c r="AC45" i="5"/>
  <c r="AC46" i="5"/>
  <c r="AC47" i="5"/>
  <c r="AC2" i="5"/>
  <c r="B10" i="10"/>
  <c r="D18" i="13"/>
  <c r="D20" i="13" s="1"/>
  <c r="D21" i="13" s="1"/>
  <c r="E18" i="13"/>
  <c r="F18" i="13"/>
  <c r="G18" i="13"/>
  <c r="G20" i="13" s="1"/>
  <c r="H18" i="13"/>
  <c r="I18" i="13"/>
  <c r="I20" i="13" s="1"/>
  <c r="J18" i="13"/>
  <c r="J20" i="13" s="1"/>
  <c r="K18" i="13"/>
  <c r="L18" i="13"/>
  <c r="L20" i="13" s="1"/>
  <c r="M18" i="13"/>
  <c r="N18" i="13"/>
  <c r="N20" i="13" s="1"/>
  <c r="O18" i="13"/>
  <c r="O20" i="13" s="1"/>
  <c r="P18" i="13"/>
  <c r="Q18" i="13"/>
  <c r="Q20" i="13" s="1"/>
  <c r="R18" i="13"/>
  <c r="R20" i="13" s="1"/>
  <c r="S18" i="13"/>
  <c r="T18" i="13"/>
  <c r="T20" i="13" s="1"/>
  <c r="U18" i="13"/>
  <c r="C18" i="13"/>
  <c r="W4" i="13"/>
  <c r="W5" i="13"/>
  <c r="W6" i="13"/>
  <c r="W7" i="13"/>
  <c r="W8" i="13"/>
  <c r="W9" i="13"/>
  <c r="W10" i="13"/>
  <c r="W11" i="13" s="1"/>
  <c r="X11" i="13"/>
  <c r="X4" i="13"/>
  <c r="X5" i="13"/>
  <c r="X6" i="13"/>
  <c r="X7" i="13"/>
  <c r="X8" i="13"/>
  <c r="X9" i="13"/>
  <c r="X10" i="13"/>
  <c r="X3" i="13"/>
  <c r="W3" i="13"/>
  <c r="V11" i="13"/>
  <c r="V4" i="13"/>
  <c r="V5" i="13"/>
  <c r="V6" i="13"/>
  <c r="V7" i="13"/>
  <c r="V8" i="13"/>
  <c r="V9" i="13"/>
  <c r="V10" i="13"/>
  <c r="V3" i="13"/>
  <c r="H20" i="13"/>
  <c r="K20" i="13"/>
  <c r="M20" i="13"/>
  <c r="P20" i="13"/>
  <c r="S20" i="13"/>
  <c r="U20" i="13"/>
  <c r="L19" i="13"/>
  <c r="M19" i="13"/>
  <c r="N19" i="13"/>
  <c r="O19" i="13"/>
  <c r="P19" i="13"/>
  <c r="Q19" i="13"/>
  <c r="R19" i="13"/>
  <c r="S19" i="13"/>
  <c r="T19" i="13"/>
  <c r="U19" i="13"/>
  <c r="K19" i="13"/>
  <c r="H16" i="13"/>
  <c r="I16" i="13"/>
  <c r="J16" i="13"/>
  <c r="K16" i="13"/>
  <c r="L16" i="13"/>
  <c r="M16" i="13"/>
  <c r="N16" i="13"/>
  <c r="O16" i="13"/>
  <c r="P16" i="13"/>
  <c r="Q16" i="13"/>
  <c r="R16" i="13"/>
  <c r="S16" i="13"/>
  <c r="T16" i="13"/>
  <c r="U16" i="13"/>
  <c r="H17" i="13"/>
  <c r="I17" i="13"/>
  <c r="J17" i="13"/>
  <c r="K17" i="13"/>
  <c r="L17" i="13"/>
  <c r="M17" i="13"/>
  <c r="N17" i="13"/>
  <c r="O17" i="13"/>
  <c r="P17" i="13"/>
  <c r="Q17" i="13"/>
  <c r="R17" i="13"/>
  <c r="S17" i="13"/>
  <c r="T17" i="13"/>
  <c r="U17" i="13"/>
  <c r="H15" i="13"/>
  <c r="I15" i="13"/>
  <c r="K15" i="13"/>
  <c r="L15" i="13"/>
  <c r="M15" i="13"/>
  <c r="N15" i="13"/>
  <c r="O15" i="13"/>
  <c r="P15" i="13"/>
  <c r="Q15" i="13"/>
  <c r="R15" i="13"/>
  <c r="S15" i="13"/>
  <c r="T15" i="13"/>
  <c r="U15" i="13"/>
  <c r="H11" i="13"/>
  <c r="I11" i="13"/>
  <c r="J11" i="13"/>
  <c r="J15" i="13" s="1"/>
  <c r="K11" i="13"/>
  <c r="L11" i="13"/>
  <c r="M11" i="13"/>
  <c r="N11" i="13"/>
  <c r="O11" i="13"/>
  <c r="P11" i="13"/>
  <c r="Q11" i="13"/>
  <c r="R11" i="13"/>
  <c r="S11" i="13"/>
  <c r="T11" i="13"/>
  <c r="U11" i="13"/>
  <c r="N44" i="4"/>
  <c r="O44" i="4"/>
  <c r="P44" i="4"/>
  <c r="Q44" i="4"/>
  <c r="R44" i="4"/>
  <c r="S44" i="4"/>
  <c r="T44" i="4"/>
  <c r="U44" i="4"/>
  <c r="V44" i="4"/>
  <c r="W44" i="4"/>
  <c r="X44" i="4"/>
  <c r="Y44" i="4"/>
  <c r="Z44" i="4"/>
  <c r="AA44" i="4"/>
  <c r="C22" i="13"/>
  <c r="E20" i="13"/>
  <c r="F20" i="13"/>
  <c r="C20" i="13"/>
  <c r="D17" i="13"/>
  <c r="E17" i="13"/>
  <c r="F17" i="13"/>
  <c r="G17" i="13"/>
  <c r="C17" i="13"/>
  <c r="D16" i="13"/>
  <c r="E16" i="13"/>
  <c r="F16" i="13"/>
  <c r="G16" i="13"/>
  <c r="C16" i="13"/>
  <c r="D15" i="13"/>
  <c r="E15" i="13"/>
  <c r="F15" i="13"/>
  <c r="G15" i="13"/>
  <c r="C15" i="13"/>
  <c r="E14" i="13"/>
  <c r="F14" i="13"/>
  <c r="G14" i="13" s="1"/>
  <c r="H14" i="13" s="1"/>
  <c r="I14" i="13" s="1"/>
  <c r="J14" i="13" s="1"/>
  <c r="K14" i="13" s="1"/>
  <c r="L14" i="13" s="1"/>
  <c r="M14" i="13" s="1"/>
  <c r="N14" i="13" s="1"/>
  <c r="O14" i="13" s="1"/>
  <c r="P14" i="13" s="1"/>
  <c r="Q14" i="13" s="1"/>
  <c r="R14" i="13" s="1"/>
  <c r="S14" i="13" s="1"/>
  <c r="T14" i="13" s="1"/>
  <c r="U14" i="13" s="1"/>
  <c r="D14" i="13"/>
  <c r="G11" i="13"/>
  <c r="D11" i="13"/>
  <c r="E11" i="13"/>
  <c r="F11" i="13"/>
  <c r="C11" i="13"/>
  <c r="C25" i="12"/>
  <c r="E25" i="12" s="1"/>
  <c r="C20" i="12"/>
  <c r="E20" i="12" s="1"/>
  <c r="D20" i="12" s="1"/>
  <c r="C16" i="12"/>
  <c r="C7" i="12"/>
  <c r="C8" i="12"/>
  <c r="C6" i="12"/>
  <c r="B9" i="12"/>
  <c r="B16" i="11"/>
  <c r="AC21" i="6"/>
  <c r="AC3" i="6"/>
  <c r="AC4" i="6"/>
  <c r="AC5" i="6"/>
  <c r="AC6" i="6"/>
  <c r="AC7" i="6"/>
  <c r="AC8" i="6"/>
  <c r="AC9" i="6"/>
  <c r="AC10" i="6"/>
  <c r="AC11" i="6"/>
  <c r="AC12" i="6"/>
  <c r="AC13" i="6"/>
  <c r="AC14" i="6"/>
  <c r="AC15" i="6"/>
  <c r="AC16" i="6"/>
  <c r="AC17" i="6"/>
  <c r="AC18" i="6"/>
  <c r="AC19" i="6"/>
  <c r="AC20" i="6"/>
  <c r="AC2" i="6"/>
  <c r="AC32" i="2"/>
  <c r="AC3" i="2"/>
  <c r="AC4" i="2"/>
  <c r="AC5" i="2"/>
  <c r="AC6" i="2"/>
  <c r="AC7" i="2"/>
  <c r="AC8" i="2"/>
  <c r="AC9" i="2"/>
  <c r="AC10" i="2"/>
  <c r="AC11" i="2"/>
  <c r="AC12" i="2"/>
  <c r="AC13" i="2"/>
  <c r="AC14" i="2"/>
  <c r="AC15" i="2"/>
  <c r="AC16" i="2"/>
  <c r="AC17" i="2"/>
  <c r="AC18" i="2"/>
  <c r="AC19" i="2"/>
  <c r="AC20" i="2"/>
  <c r="AC21" i="2"/>
  <c r="AC22" i="2"/>
  <c r="AC23" i="2"/>
  <c r="AC24" i="2"/>
  <c r="AC25" i="2"/>
  <c r="AC26" i="2"/>
  <c r="AC27" i="2"/>
  <c r="AC28" i="2"/>
  <c r="AC29" i="2"/>
  <c r="AC30" i="2"/>
  <c r="AC31" i="2"/>
  <c r="AC2" i="2"/>
  <c r="AC292" i="1"/>
  <c r="AC293" i="1"/>
  <c r="AC294" i="1"/>
  <c r="AC295" i="1"/>
  <c r="AC296" i="1"/>
  <c r="AC297" i="1"/>
  <c r="AC298" i="1"/>
  <c r="AC299" i="1"/>
  <c r="AC300" i="1"/>
  <c r="AC301" i="1"/>
  <c r="AC302" i="1"/>
  <c r="AC303" i="1"/>
  <c r="AC304" i="1"/>
  <c r="AC305" i="1"/>
  <c r="AC306" i="1"/>
  <c r="AC307" i="1"/>
  <c r="AC308" i="1"/>
  <c r="AC309" i="1"/>
  <c r="AC310" i="1"/>
  <c r="AC311" i="1"/>
  <c r="AC312" i="1"/>
  <c r="AC313" i="1"/>
  <c r="AC314" i="1"/>
  <c r="AC315" i="1"/>
  <c r="AC316" i="1"/>
  <c r="AC317" i="1"/>
  <c r="AC318" i="1"/>
  <c r="AC319" i="1"/>
  <c r="AC320" i="1"/>
  <c r="AC321" i="1"/>
  <c r="AC322" i="1"/>
  <c r="AC323" i="1"/>
  <c r="AC324" i="1"/>
  <c r="AC325" i="1"/>
  <c r="AC326" i="1"/>
  <c r="AC327" i="1"/>
  <c r="AC328" i="1"/>
  <c r="AC329" i="1"/>
  <c r="AC330" i="1"/>
  <c r="AC331" i="1"/>
  <c r="AC332" i="1"/>
  <c r="AC333" i="1"/>
  <c r="AC334" i="1"/>
  <c r="AC335" i="1"/>
  <c r="AC336" i="1"/>
  <c r="AC337" i="1"/>
  <c r="AC338" i="1"/>
  <c r="AC339" i="1"/>
  <c r="AC340" i="1"/>
  <c r="AC341" i="1"/>
  <c r="AC342" i="1"/>
  <c r="AC343" i="1"/>
  <c r="AC344" i="1"/>
  <c r="AC345" i="1"/>
  <c r="AC346" i="1"/>
  <c r="AC347" i="1"/>
  <c r="AC348" i="1"/>
  <c r="AC349" i="1"/>
  <c r="AC350" i="1"/>
  <c r="AC351" i="1"/>
  <c r="AC352" i="1"/>
  <c r="AC353" i="1"/>
  <c r="AC354" i="1"/>
  <c r="AC355" i="1"/>
  <c r="AC356" i="1"/>
  <c r="AC357" i="1"/>
  <c r="AC358" i="1"/>
  <c r="AC359" i="1"/>
  <c r="AC360" i="1"/>
  <c r="AC361" i="1"/>
  <c r="AC362" i="1"/>
  <c r="AC363" i="1"/>
  <c r="AC364" i="1"/>
  <c r="AC365" i="1"/>
  <c r="AC366" i="1"/>
  <c r="AC367" i="1"/>
  <c r="AC368" i="1"/>
  <c r="AC369" i="1"/>
  <c r="AC370" i="1"/>
  <c r="AC371" i="1"/>
  <c r="AC372" i="1"/>
  <c r="AC373" i="1"/>
  <c r="AC374" i="1"/>
  <c r="AC375" i="1"/>
  <c r="AC376" i="1"/>
  <c r="AC377" i="1"/>
  <c r="AC378" i="1"/>
  <c r="AC379" i="1"/>
  <c r="AC380" i="1"/>
  <c r="AC381" i="1"/>
  <c r="AC382" i="1"/>
  <c r="AC383" i="1"/>
  <c r="AC384" i="1"/>
  <c r="AC385" i="1"/>
  <c r="AC386" i="1"/>
  <c r="AC387" i="1"/>
  <c r="AC388" i="1"/>
  <c r="AC389" i="1"/>
  <c r="AC390" i="1"/>
  <c r="AC391" i="1"/>
  <c r="AC392" i="1"/>
  <c r="AC393" i="1"/>
  <c r="AC394" i="1"/>
  <c r="AC395" i="1"/>
  <c r="AC396" i="1"/>
  <c r="AC397" i="1"/>
  <c r="AC398" i="1"/>
  <c r="AC399" i="1"/>
  <c r="AC400" i="1"/>
  <c r="AC401" i="1"/>
  <c r="AC402" i="1"/>
  <c r="AC403" i="1"/>
  <c r="AC404" i="1"/>
  <c r="AC405" i="1"/>
  <c r="AC406" i="1"/>
  <c r="AC407" i="1"/>
  <c r="AC408" i="1"/>
  <c r="AC409" i="1"/>
  <c r="AC410" i="1"/>
  <c r="AC411" i="1"/>
  <c r="AC412" i="1"/>
  <c r="AC413" i="1"/>
  <c r="AC414" i="1"/>
  <c r="AC415" i="1"/>
  <c r="AC416" i="1"/>
  <c r="AC417" i="1"/>
  <c r="AC418" i="1"/>
  <c r="AC419" i="1"/>
  <c r="AC420" i="1"/>
  <c r="AC421" i="1"/>
  <c r="AC422" i="1"/>
  <c r="AC423" i="1"/>
  <c r="AC424" i="1"/>
  <c r="AC425" i="1"/>
  <c r="AC426" i="1"/>
  <c r="AC427" i="1"/>
  <c r="AC428" i="1"/>
  <c r="AC429" i="1"/>
  <c r="AC430" i="1"/>
  <c r="AC431" i="1"/>
  <c r="AC432" i="1"/>
  <c r="AC433" i="1"/>
  <c r="AC434" i="1"/>
  <c r="AC435" i="1"/>
  <c r="AC436" i="1"/>
  <c r="AC437" i="1"/>
  <c r="AC438" i="1"/>
  <c r="AC439" i="1"/>
  <c r="AC440" i="1"/>
  <c r="AC441" i="1"/>
  <c r="AC442" i="1"/>
  <c r="AC443" i="1"/>
  <c r="AC444" i="1"/>
  <c r="AC445" i="1"/>
  <c r="AC446" i="1"/>
  <c r="AC447" i="1"/>
  <c r="AC448" i="1"/>
  <c r="AC449" i="1"/>
  <c r="AC450" i="1"/>
  <c r="AC451" i="1"/>
  <c r="AC452" i="1"/>
  <c r="AC453" i="1"/>
  <c r="AC454" i="1"/>
  <c r="AC455" i="1"/>
  <c r="AC456" i="1"/>
  <c r="AC457" i="1"/>
  <c r="AC458" i="1"/>
  <c r="AC459" i="1"/>
  <c r="AC460" i="1"/>
  <c r="AC461" i="1"/>
  <c r="AC462" i="1"/>
  <c r="AC463" i="1"/>
  <c r="AC464" i="1"/>
  <c r="AC465" i="1"/>
  <c r="AC466" i="1"/>
  <c r="AC467" i="1"/>
  <c r="AC468" i="1"/>
  <c r="AC469" i="1"/>
  <c r="AC470" i="1"/>
  <c r="AC471" i="1"/>
  <c r="AC472" i="1"/>
  <c r="AC473" i="1"/>
  <c r="AC474" i="1"/>
  <c r="AC475" i="1"/>
  <c r="AC476" i="1"/>
  <c r="AC477" i="1"/>
  <c r="AC478" i="1"/>
  <c r="AC479" i="1"/>
  <c r="AC480" i="1"/>
  <c r="AC481" i="1"/>
  <c r="AC482" i="1"/>
  <c r="AC483" i="1"/>
  <c r="AC484" i="1"/>
  <c r="AC485" i="1"/>
  <c r="AC486" i="1"/>
  <c r="AC487" i="1"/>
  <c r="AC488" i="1"/>
  <c r="AC489" i="1"/>
  <c r="AC490" i="1"/>
  <c r="AC491" i="1"/>
  <c r="AC492" i="1"/>
  <c r="AC493" i="1"/>
  <c r="AC494" i="1"/>
  <c r="AC495" i="1"/>
  <c r="AC496" i="1"/>
  <c r="AC497" i="1"/>
  <c r="AC498" i="1"/>
  <c r="AC499" i="1"/>
  <c r="AC500" i="1"/>
  <c r="AC501" i="1"/>
  <c r="AC502" i="1"/>
  <c r="AC503" i="1"/>
  <c r="AC504" i="1"/>
  <c r="AC505" i="1"/>
  <c r="AC506" i="1"/>
  <c r="AC507" i="1"/>
  <c r="AC508" i="1"/>
  <c r="AC509" i="1"/>
  <c r="AC510" i="1"/>
  <c r="AC511" i="1"/>
  <c r="AC512" i="1"/>
  <c r="AC513" i="1"/>
  <c r="AC514" i="1"/>
  <c r="AC515" i="1"/>
  <c r="AC516" i="1"/>
  <c r="AC517" i="1"/>
  <c r="AC518" i="1"/>
  <c r="AC519" i="1"/>
  <c r="AC520" i="1"/>
  <c r="AC521" i="1"/>
  <c r="AC522" i="1"/>
  <c r="AC523" i="1"/>
  <c r="AC524" i="1"/>
  <c r="AC525" i="1"/>
  <c r="AC526" i="1"/>
  <c r="AC527" i="1"/>
  <c r="AC528" i="1"/>
  <c r="AC529" i="1"/>
  <c r="AC530" i="1"/>
  <c r="AC531" i="1"/>
  <c r="AC532" i="1"/>
  <c r="AC533" i="1"/>
  <c r="AC534" i="1"/>
  <c r="AC535" i="1"/>
  <c r="AC536" i="1"/>
  <c r="AC537" i="1"/>
  <c r="AC538" i="1"/>
  <c r="AC539" i="1"/>
  <c r="AC540" i="1"/>
  <c r="AC541" i="1"/>
  <c r="AC542" i="1"/>
  <c r="AC543" i="1"/>
  <c r="AC544" i="1"/>
  <c r="AC545" i="1"/>
  <c r="AC546" i="1"/>
  <c r="AC547" i="1"/>
  <c r="AC548" i="1"/>
  <c r="AC549" i="1"/>
  <c r="AC550" i="1"/>
  <c r="AC551" i="1"/>
  <c r="AC552" i="1"/>
  <c r="AC553" i="1"/>
  <c r="AC554" i="1"/>
  <c r="AC555" i="1"/>
  <c r="AC556" i="1"/>
  <c r="AC557" i="1"/>
  <c r="AC558" i="1"/>
  <c r="AC559" i="1"/>
  <c r="AC560" i="1"/>
  <c r="AC561" i="1"/>
  <c r="AC562" i="1"/>
  <c r="AC563" i="1"/>
  <c r="AC564" i="1"/>
  <c r="AC565" i="1"/>
  <c r="AC566" i="1"/>
  <c r="AC567" i="1"/>
  <c r="AC568" i="1"/>
  <c r="AC569" i="1"/>
  <c r="AC570" i="1"/>
  <c r="AC571" i="1"/>
  <c r="AC572" i="1"/>
  <c r="AC573" i="1"/>
  <c r="AC574" i="1"/>
  <c r="AC575" i="1"/>
  <c r="AC576" i="1"/>
  <c r="AC577" i="1"/>
  <c r="AC578" i="1"/>
  <c r="AC579" i="1"/>
  <c r="AC580" i="1"/>
  <c r="AC581" i="1"/>
  <c r="AC582" i="1"/>
  <c r="AC583" i="1"/>
  <c r="AC584" i="1"/>
  <c r="AC585" i="1"/>
  <c r="AC586" i="1"/>
  <c r="AC587" i="1"/>
  <c r="AC588" i="1"/>
  <c r="AC589" i="1"/>
  <c r="AC590" i="1"/>
  <c r="AC591" i="1"/>
  <c r="AC592" i="1"/>
  <c r="AC593" i="1"/>
  <c r="AC594" i="1"/>
  <c r="AC595" i="1"/>
  <c r="AC596" i="1"/>
  <c r="AC597" i="1"/>
  <c r="AC598" i="1"/>
  <c r="AC599" i="1"/>
  <c r="AC600" i="1"/>
  <c r="AC601" i="1"/>
  <c r="AC602" i="1"/>
  <c r="AC603" i="1"/>
  <c r="AC604" i="1"/>
  <c r="AC605" i="1"/>
  <c r="AC606" i="1"/>
  <c r="AC607" i="1"/>
  <c r="AC608" i="1"/>
  <c r="AC609" i="1"/>
  <c r="AC610" i="1"/>
  <c r="AC611" i="1"/>
  <c r="AC612" i="1"/>
  <c r="AC613" i="1"/>
  <c r="AC614" i="1"/>
  <c r="AC615" i="1"/>
  <c r="AC616" i="1"/>
  <c r="AC617" i="1"/>
  <c r="AC618" i="1"/>
  <c r="AC619" i="1"/>
  <c r="AC620" i="1"/>
  <c r="AC621" i="1"/>
  <c r="AC622" i="1"/>
  <c r="AC623" i="1"/>
  <c r="AC624" i="1"/>
  <c r="AC625" i="1"/>
  <c r="AC626" i="1"/>
  <c r="AC627" i="1"/>
  <c r="AC628" i="1"/>
  <c r="AC629" i="1"/>
  <c r="AC630" i="1"/>
  <c r="AC631" i="1"/>
  <c r="AC632" i="1"/>
  <c r="AC633" i="1"/>
  <c r="AC634" i="1"/>
  <c r="AC635" i="1"/>
  <c r="AC636" i="1"/>
  <c r="AC637" i="1"/>
  <c r="AC638" i="1"/>
  <c r="AC639" i="1"/>
  <c r="AC640" i="1"/>
  <c r="AC291" i="1"/>
  <c r="B10" i="11"/>
  <c r="B24" i="11" s="1"/>
  <c r="B28" i="11" s="1"/>
  <c r="B3" i="11"/>
  <c r="B8" i="10"/>
  <c r="B7" i="10"/>
  <c r="B5" i="10"/>
  <c r="B4" i="10"/>
  <c r="AD3" i="9"/>
  <c r="AD4" i="9"/>
  <c r="AD2" i="9"/>
  <c r="AB3" i="9"/>
  <c r="AB4" i="9"/>
  <c r="AB2" i="9"/>
  <c r="AA3" i="9"/>
  <c r="AA4" i="9"/>
  <c r="AA2" i="9"/>
  <c r="Z4" i="9"/>
  <c r="C4" i="9"/>
  <c r="D4" i="9"/>
  <c r="E4" i="9"/>
  <c r="F4" i="9"/>
  <c r="G4" i="9"/>
  <c r="H4" i="9"/>
  <c r="I4" i="9"/>
  <c r="J4" i="9"/>
  <c r="K4" i="9"/>
  <c r="L4" i="9"/>
  <c r="M4" i="9"/>
  <c r="N4" i="9"/>
  <c r="O4" i="9"/>
  <c r="P4" i="9"/>
  <c r="Q4" i="9"/>
  <c r="R4" i="9"/>
  <c r="S4" i="9"/>
  <c r="T4" i="9"/>
  <c r="U4" i="9"/>
  <c r="V4" i="9"/>
  <c r="W4" i="9"/>
  <c r="X4" i="9"/>
  <c r="Y4" i="9"/>
  <c r="B4" i="9"/>
  <c r="N48" i="5"/>
  <c r="O48" i="5"/>
  <c r="P48" i="5"/>
  <c r="Q48" i="5"/>
  <c r="R48" i="5"/>
  <c r="S48" i="5"/>
  <c r="T48" i="5"/>
  <c r="U48" i="5"/>
  <c r="V48" i="5"/>
  <c r="W48" i="5"/>
  <c r="X48" i="5"/>
  <c r="Y48" i="5"/>
  <c r="Z48" i="5"/>
  <c r="AA48" i="5"/>
  <c r="AB48" i="5"/>
  <c r="AD48" i="5"/>
  <c r="M48" i="5"/>
  <c r="J48" i="5"/>
  <c r="AD3" i="5"/>
  <c r="AD4" i="5"/>
  <c r="AD5" i="5"/>
  <c r="AD6" i="5"/>
  <c r="AD7" i="5"/>
  <c r="AD8" i="5"/>
  <c r="AD9" i="5"/>
  <c r="AD10" i="5"/>
  <c r="AD11" i="5"/>
  <c r="AD12" i="5"/>
  <c r="AD13" i="5"/>
  <c r="AD14" i="5"/>
  <c r="AD15" i="5"/>
  <c r="AD16" i="5"/>
  <c r="AD17" i="5"/>
  <c r="AD18" i="5"/>
  <c r="AD19" i="5"/>
  <c r="AD20" i="5"/>
  <c r="AD21" i="5"/>
  <c r="AD22" i="5"/>
  <c r="AD23" i="5"/>
  <c r="AD24" i="5"/>
  <c r="AD25" i="5"/>
  <c r="AD26" i="5"/>
  <c r="AD27" i="5"/>
  <c r="AD28" i="5"/>
  <c r="AD29" i="5"/>
  <c r="AD30" i="5"/>
  <c r="AD31" i="5"/>
  <c r="AD32" i="5"/>
  <c r="AD33" i="5"/>
  <c r="AD34" i="5"/>
  <c r="AD35" i="5"/>
  <c r="AD36" i="5"/>
  <c r="AD37" i="5"/>
  <c r="AD38" i="5"/>
  <c r="AD39" i="5"/>
  <c r="AD40" i="5"/>
  <c r="AD41" i="5"/>
  <c r="AD42" i="5"/>
  <c r="AD43" i="5"/>
  <c r="AD44" i="5"/>
  <c r="AD45" i="5"/>
  <c r="AD46" i="5"/>
  <c r="AD47" i="5"/>
  <c r="AD2" i="5"/>
  <c r="J3"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2" i="5"/>
  <c r="AC44" i="4"/>
  <c r="AD44" i="4"/>
  <c r="AB44" i="4"/>
  <c r="M44" i="4"/>
  <c r="J44" i="4"/>
  <c r="AD3" i="4"/>
  <c r="AD4" i="4"/>
  <c r="AD5" i="4"/>
  <c r="AD6" i="4"/>
  <c r="AD7" i="4"/>
  <c r="AD8" i="4"/>
  <c r="AD9" i="4"/>
  <c r="AD10" i="4"/>
  <c r="AD11" i="4"/>
  <c r="AD12" i="4"/>
  <c r="AD13" i="4"/>
  <c r="AD14" i="4"/>
  <c r="AD15" i="4"/>
  <c r="AD16" i="4"/>
  <c r="AD17" i="4"/>
  <c r="AD18" i="4"/>
  <c r="AD19" i="4"/>
  <c r="AD20" i="4"/>
  <c r="AD21" i="4"/>
  <c r="AD22" i="4"/>
  <c r="AD23" i="4"/>
  <c r="AD24" i="4"/>
  <c r="AD25" i="4"/>
  <c r="AD26" i="4"/>
  <c r="AD27" i="4"/>
  <c r="AD28" i="4"/>
  <c r="AD29" i="4"/>
  <c r="AD30" i="4"/>
  <c r="AD31" i="4"/>
  <c r="AD32" i="4"/>
  <c r="AD33" i="4"/>
  <c r="AD34" i="4"/>
  <c r="AD35" i="4"/>
  <c r="AD36" i="4"/>
  <c r="AD37" i="4"/>
  <c r="AD38" i="4"/>
  <c r="AD39" i="4"/>
  <c r="AD40" i="4"/>
  <c r="AD41" i="4"/>
  <c r="AD42" i="4"/>
  <c r="AD43" i="4"/>
  <c r="AD2" i="4"/>
  <c r="AC3" i="4"/>
  <c r="AC4" i="4"/>
  <c r="AC5" i="4"/>
  <c r="AC6" i="4"/>
  <c r="AC7" i="4"/>
  <c r="AC8" i="4"/>
  <c r="AC9" i="4"/>
  <c r="AC10" i="4"/>
  <c r="AC11" i="4"/>
  <c r="AC12" i="4"/>
  <c r="AC13" i="4"/>
  <c r="AC14" i="4"/>
  <c r="AC15" i="4"/>
  <c r="AC16" i="4"/>
  <c r="AC17" i="4"/>
  <c r="AC18" i="4"/>
  <c r="AC19" i="4"/>
  <c r="AC20" i="4"/>
  <c r="AC21" i="4"/>
  <c r="AC22" i="4"/>
  <c r="AC23" i="4"/>
  <c r="AC24" i="4"/>
  <c r="AC25" i="4"/>
  <c r="AC26" i="4"/>
  <c r="AC27" i="4"/>
  <c r="AC28" i="4"/>
  <c r="AC29" i="4"/>
  <c r="AC30" i="4"/>
  <c r="AC31" i="4"/>
  <c r="AC32" i="4"/>
  <c r="AC33" i="4"/>
  <c r="AC34" i="4"/>
  <c r="AC35" i="4"/>
  <c r="AC36" i="4"/>
  <c r="AC37" i="4"/>
  <c r="AC38" i="4"/>
  <c r="AC39" i="4"/>
  <c r="AC40" i="4"/>
  <c r="AC41" i="4"/>
  <c r="AC42" i="4"/>
  <c r="AC43" i="4"/>
  <c r="AC2"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2" i="4"/>
  <c r="N464" i="3"/>
  <c r="O464" i="3"/>
  <c r="P464" i="3"/>
  <c r="Q464" i="3"/>
  <c r="R464" i="3"/>
  <c r="S464" i="3"/>
  <c r="T464" i="3"/>
  <c r="U464" i="3"/>
  <c r="V464" i="3"/>
  <c r="W464" i="3"/>
  <c r="X464" i="3"/>
  <c r="Y464" i="3"/>
  <c r="Z464" i="3"/>
  <c r="AA464" i="3"/>
  <c r="AB464" i="3"/>
  <c r="AC464" i="3"/>
  <c r="AD464" i="3"/>
  <c r="M464" i="3"/>
  <c r="J464" i="3"/>
  <c r="AC3" i="3"/>
  <c r="AD3" i="3"/>
  <c r="AC4" i="3"/>
  <c r="AD4" i="3"/>
  <c r="AC5" i="3"/>
  <c r="AD5" i="3"/>
  <c r="AC6" i="3"/>
  <c r="AD6" i="3"/>
  <c r="AC7" i="3"/>
  <c r="AD7" i="3"/>
  <c r="AC8" i="3"/>
  <c r="AD8" i="3"/>
  <c r="AC9" i="3"/>
  <c r="AD9" i="3"/>
  <c r="AC10" i="3"/>
  <c r="AD10" i="3"/>
  <c r="AC11" i="3"/>
  <c r="AD11" i="3"/>
  <c r="AC12" i="3"/>
  <c r="AD12" i="3"/>
  <c r="AC13" i="3"/>
  <c r="AD13" i="3"/>
  <c r="AC14" i="3"/>
  <c r="AD14" i="3"/>
  <c r="AC15" i="3"/>
  <c r="AD15" i="3"/>
  <c r="AC16" i="3"/>
  <c r="AD16" i="3"/>
  <c r="AC17" i="3"/>
  <c r="AD17" i="3"/>
  <c r="AC18" i="3"/>
  <c r="AD18" i="3"/>
  <c r="AC19" i="3"/>
  <c r="AD19" i="3"/>
  <c r="AC20" i="3"/>
  <c r="AD20" i="3"/>
  <c r="AC21" i="3"/>
  <c r="AD21" i="3"/>
  <c r="AC22" i="3"/>
  <c r="AD22" i="3"/>
  <c r="AC23" i="3"/>
  <c r="AD23" i="3"/>
  <c r="AC24" i="3"/>
  <c r="AD24" i="3"/>
  <c r="AC25" i="3"/>
  <c r="AD25" i="3"/>
  <c r="AC26" i="3"/>
  <c r="AD26" i="3"/>
  <c r="AC27" i="3"/>
  <c r="AD27" i="3"/>
  <c r="AC28" i="3"/>
  <c r="AD28" i="3"/>
  <c r="AC29" i="3"/>
  <c r="AD29" i="3"/>
  <c r="AC30" i="3"/>
  <c r="AD30" i="3"/>
  <c r="AC31" i="3"/>
  <c r="AD31" i="3"/>
  <c r="AC32" i="3"/>
  <c r="AD32" i="3"/>
  <c r="AC33" i="3"/>
  <c r="AD33" i="3"/>
  <c r="AC34" i="3"/>
  <c r="AD34" i="3"/>
  <c r="AC35" i="3"/>
  <c r="AD35" i="3"/>
  <c r="AC36" i="3"/>
  <c r="AD36" i="3"/>
  <c r="AC37" i="3"/>
  <c r="AD37" i="3"/>
  <c r="AC38" i="3"/>
  <c r="AD38" i="3"/>
  <c r="AC39" i="3"/>
  <c r="AD39" i="3"/>
  <c r="AC40" i="3"/>
  <c r="AD40" i="3"/>
  <c r="AC41" i="3"/>
  <c r="AD41" i="3"/>
  <c r="AC42" i="3"/>
  <c r="AD42" i="3"/>
  <c r="AC43" i="3"/>
  <c r="AD43" i="3"/>
  <c r="AC44" i="3"/>
  <c r="AD44" i="3"/>
  <c r="AC45" i="3"/>
  <c r="AD45" i="3"/>
  <c r="AC46" i="3"/>
  <c r="AD46" i="3"/>
  <c r="AC47" i="3"/>
  <c r="AD47" i="3"/>
  <c r="AC48" i="3"/>
  <c r="AD48" i="3"/>
  <c r="AC49" i="3"/>
  <c r="AD49" i="3"/>
  <c r="AC50" i="3"/>
  <c r="AD50" i="3"/>
  <c r="AC51" i="3"/>
  <c r="AD51" i="3"/>
  <c r="AC52" i="3"/>
  <c r="AD52" i="3"/>
  <c r="AC53" i="3"/>
  <c r="AD53" i="3"/>
  <c r="AC54" i="3"/>
  <c r="AD54" i="3"/>
  <c r="AC55" i="3"/>
  <c r="AD55" i="3"/>
  <c r="AC56" i="3"/>
  <c r="AD56" i="3"/>
  <c r="AC57" i="3"/>
  <c r="AD57" i="3"/>
  <c r="AC58" i="3"/>
  <c r="AD58" i="3"/>
  <c r="AC59" i="3"/>
  <c r="AD59" i="3"/>
  <c r="AC60" i="3"/>
  <c r="AD60" i="3"/>
  <c r="AC61" i="3"/>
  <c r="AD61" i="3"/>
  <c r="AC62" i="3"/>
  <c r="AD62" i="3"/>
  <c r="AC63" i="3"/>
  <c r="AD63" i="3"/>
  <c r="AC64" i="3"/>
  <c r="AD64" i="3"/>
  <c r="AC65" i="3"/>
  <c r="AD65" i="3"/>
  <c r="AC66" i="3"/>
  <c r="AD66" i="3"/>
  <c r="AC67" i="3"/>
  <c r="AD67" i="3"/>
  <c r="AC68" i="3"/>
  <c r="AD68" i="3"/>
  <c r="AC69" i="3"/>
  <c r="AD69" i="3"/>
  <c r="AC70" i="3"/>
  <c r="AD70" i="3"/>
  <c r="AC71" i="3"/>
  <c r="AD71" i="3"/>
  <c r="AC72" i="3"/>
  <c r="AD72" i="3"/>
  <c r="AC73" i="3"/>
  <c r="AD73" i="3"/>
  <c r="AC74" i="3"/>
  <c r="AD74" i="3"/>
  <c r="AC75" i="3"/>
  <c r="AD75" i="3"/>
  <c r="AC76" i="3"/>
  <c r="AD76" i="3"/>
  <c r="AC77" i="3"/>
  <c r="AD77" i="3"/>
  <c r="AC78" i="3"/>
  <c r="AD78" i="3"/>
  <c r="AC79" i="3"/>
  <c r="AD79" i="3"/>
  <c r="AC80" i="3"/>
  <c r="AD80" i="3"/>
  <c r="AC81" i="3"/>
  <c r="AD81" i="3"/>
  <c r="AC82" i="3"/>
  <c r="AD82" i="3"/>
  <c r="AC83" i="3"/>
  <c r="AD83" i="3"/>
  <c r="AC84" i="3"/>
  <c r="AD84" i="3"/>
  <c r="AC85" i="3"/>
  <c r="AD85" i="3"/>
  <c r="AC86" i="3"/>
  <c r="AD86" i="3"/>
  <c r="AC87" i="3"/>
  <c r="AD87" i="3"/>
  <c r="AC88" i="3"/>
  <c r="AD88" i="3"/>
  <c r="AC89" i="3"/>
  <c r="AD89" i="3"/>
  <c r="AC90" i="3"/>
  <c r="AD90" i="3"/>
  <c r="AC91" i="3"/>
  <c r="AD91" i="3"/>
  <c r="AC92" i="3"/>
  <c r="AD92" i="3"/>
  <c r="AC93" i="3"/>
  <c r="AD93" i="3"/>
  <c r="AC94" i="3"/>
  <c r="AD94" i="3"/>
  <c r="AC95" i="3"/>
  <c r="AD95" i="3"/>
  <c r="AC96" i="3"/>
  <c r="AD96" i="3"/>
  <c r="AC97" i="3"/>
  <c r="AD97" i="3"/>
  <c r="AC98" i="3"/>
  <c r="AD98" i="3"/>
  <c r="AC99" i="3"/>
  <c r="AD99" i="3"/>
  <c r="AC100" i="3"/>
  <c r="AD100" i="3"/>
  <c r="AC101" i="3"/>
  <c r="AD101" i="3"/>
  <c r="AC102" i="3"/>
  <c r="AD102" i="3"/>
  <c r="AC103" i="3"/>
  <c r="AD103" i="3"/>
  <c r="AC104" i="3"/>
  <c r="AD104" i="3"/>
  <c r="AC105" i="3"/>
  <c r="AD105" i="3"/>
  <c r="AC106" i="3"/>
  <c r="AD106" i="3"/>
  <c r="AC107" i="3"/>
  <c r="AD107" i="3"/>
  <c r="AC108" i="3"/>
  <c r="AD108" i="3"/>
  <c r="AC109" i="3"/>
  <c r="AD109" i="3"/>
  <c r="AC110" i="3"/>
  <c r="AD110" i="3"/>
  <c r="AC111" i="3"/>
  <c r="AD111" i="3"/>
  <c r="AC112" i="3"/>
  <c r="AD112" i="3"/>
  <c r="AC113" i="3"/>
  <c r="AD113" i="3"/>
  <c r="AC114" i="3"/>
  <c r="AD114" i="3"/>
  <c r="AC115" i="3"/>
  <c r="AD115" i="3"/>
  <c r="AC116" i="3"/>
  <c r="AD116" i="3"/>
  <c r="AC117" i="3"/>
  <c r="AD117" i="3"/>
  <c r="AC118" i="3"/>
  <c r="AD118" i="3"/>
  <c r="AC119" i="3"/>
  <c r="AD119" i="3"/>
  <c r="AC120" i="3"/>
  <c r="AD120" i="3"/>
  <c r="AC121" i="3"/>
  <c r="AD121" i="3"/>
  <c r="AC122" i="3"/>
  <c r="AD122" i="3"/>
  <c r="AC123" i="3"/>
  <c r="AD123" i="3"/>
  <c r="AC124" i="3"/>
  <c r="AD124" i="3"/>
  <c r="AC125" i="3"/>
  <c r="AD125" i="3"/>
  <c r="AC126" i="3"/>
  <c r="AD126" i="3"/>
  <c r="AC127" i="3"/>
  <c r="AD127" i="3"/>
  <c r="AC128" i="3"/>
  <c r="AD128" i="3"/>
  <c r="AC129" i="3"/>
  <c r="AD129" i="3"/>
  <c r="AC130" i="3"/>
  <c r="AD130" i="3"/>
  <c r="AC131" i="3"/>
  <c r="AD131" i="3"/>
  <c r="AC132" i="3"/>
  <c r="AD132" i="3"/>
  <c r="AC133" i="3"/>
  <c r="AD133" i="3"/>
  <c r="AC134" i="3"/>
  <c r="AD134" i="3"/>
  <c r="AC135" i="3"/>
  <c r="AD135" i="3"/>
  <c r="AC136" i="3"/>
  <c r="AD136" i="3"/>
  <c r="AC137" i="3"/>
  <c r="AD137" i="3"/>
  <c r="AC138" i="3"/>
  <c r="AD138" i="3"/>
  <c r="AC139" i="3"/>
  <c r="AD139" i="3"/>
  <c r="AC140" i="3"/>
  <c r="AD140" i="3"/>
  <c r="AC141" i="3"/>
  <c r="AD141" i="3"/>
  <c r="AC142" i="3"/>
  <c r="AD142" i="3"/>
  <c r="AC143" i="3"/>
  <c r="AD143" i="3"/>
  <c r="AC144" i="3"/>
  <c r="AD144" i="3"/>
  <c r="AC145" i="3"/>
  <c r="AD145" i="3"/>
  <c r="AC146" i="3"/>
  <c r="AD146" i="3"/>
  <c r="AC147" i="3"/>
  <c r="AD147" i="3"/>
  <c r="AC148" i="3"/>
  <c r="AD148" i="3"/>
  <c r="AC149" i="3"/>
  <c r="AD149" i="3"/>
  <c r="AC150" i="3"/>
  <c r="AD150" i="3"/>
  <c r="AC151" i="3"/>
  <c r="AD151" i="3"/>
  <c r="AC152" i="3"/>
  <c r="AD152" i="3"/>
  <c r="AC153" i="3"/>
  <c r="AD153" i="3"/>
  <c r="AC154" i="3"/>
  <c r="AD154" i="3"/>
  <c r="AC155" i="3"/>
  <c r="AD155" i="3"/>
  <c r="AC156" i="3"/>
  <c r="AD156" i="3"/>
  <c r="AC157" i="3"/>
  <c r="AD157" i="3"/>
  <c r="AC158" i="3"/>
  <c r="AD158" i="3"/>
  <c r="AC159" i="3"/>
  <c r="AD159" i="3"/>
  <c r="AC160" i="3"/>
  <c r="AD160" i="3"/>
  <c r="AC161" i="3"/>
  <c r="AD161" i="3"/>
  <c r="AC162" i="3"/>
  <c r="AD162" i="3"/>
  <c r="AC163" i="3"/>
  <c r="AD163" i="3"/>
  <c r="AC164" i="3"/>
  <c r="AD164" i="3"/>
  <c r="AC165" i="3"/>
  <c r="AD165" i="3"/>
  <c r="AC166" i="3"/>
  <c r="AD166" i="3"/>
  <c r="AC167" i="3"/>
  <c r="AD167" i="3"/>
  <c r="AC168" i="3"/>
  <c r="AD168" i="3"/>
  <c r="AC169" i="3"/>
  <c r="AD169" i="3"/>
  <c r="AC170" i="3"/>
  <c r="AD170" i="3"/>
  <c r="AC171" i="3"/>
  <c r="AD171" i="3"/>
  <c r="AC172" i="3"/>
  <c r="AD172" i="3"/>
  <c r="AC173" i="3"/>
  <c r="AD173" i="3"/>
  <c r="AC174" i="3"/>
  <c r="AD174" i="3"/>
  <c r="AC175" i="3"/>
  <c r="AD175" i="3"/>
  <c r="AC176" i="3"/>
  <c r="AD176" i="3"/>
  <c r="AC177" i="3"/>
  <c r="AD177" i="3"/>
  <c r="AC178" i="3"/>
  <c r="AD178" i="3"/>
  <c r="AC179" i="3"/>
  <c r="AD179" i="3"/>
  <c r="AC180" i="3"/>
  <c r="AD180" i="3"/>
  <c r="AC181" i="3"/>
  <c r="AD181" i="3"/>
  <c r="AC182" i="3"/>
  <c r="AD182" i="3"/>
  <c r="AC183" i="3"/>
  <c r="AD183" i="3"/>
  <c r="AC184" i="3"/>
  <c r="AD184" i="3"/>
  <c r="AC185" i="3"/>
  <c r="AD185" i="3"/>
  <c r="AC186" i="3"/>
  <c r="AD186" i="3"/>
  <c r="AC187" i="3"/>
  <c r="AD187" i="3"/>
  <c r="AC188" i="3"/>
  <c r="AD188" i="3"/>
  <c r="AC189" i="3"/>
  <c r="AD189" i="3"/>
  <c r="AC190" i="3"/>
  <c r="AD190" i="3"/>
  <c r="AC191" i="3"/>
  <c r="AD191" i="3"/>
  <c r="AC192" i="3"/>
  <c r="AD192" i="3"/>
  <c r="AC193" i="3"/>
  <c r="AD193" i="3"/>
  <c r="AC194" i="3"/>
  <c r="AD194" i="3"/>
  <c r="AC195" i="3"/>
  <c r="AD195" i="3"/>
  <c r="AC196" i="3"/>
  <c r="AD196" i="3"/>
  <c r="AC197" i="3"/>
  <c r="AD197" i="3"/>
  <c r="AC198" i="3"/>
  <c r="AD198" i="3"/>
  <c r="AC199" i="3"/>
  <c r="AD199" i="3"/>
  <c r="AC200" i="3"/>
  <c r="AD200" i="3"/>
  <c r="AC201" i="3"/>
  <c r="AD201" i="3"/>
  <c r="AC202" i="3"/>
  <c r="AD202" i="3"/>
  <c r="AC203" i="3"/>
  <c r="AD203" i="3"/>
  <c r="AC204" i="3"/>
  <c r="AD204" i="3"/>
  <c r="AC205" i="3"/>
  <c r="AD205" i="3"/>
  <c r="AC206" i="3"/>
  <c r="AD206" i="3"/>
  <c r="AC207" i="3"/>
  <c r="AD207" i="3"/>
  <c r="AC208" i="3"/>
  <c r="AD208" i="3"/>
  <c r="AC209" i="3"/>
  <c r="AD209" i="3"/>
  <c r="AC210" i="3"/>
  <c r="AD210" i="3"/>
  <c r="AC211" i="3"/>
  <c r="AD211" i="3"/>
  <c r="AC212" i="3"/>
  <c r="AD212" i="3"/>
  <c r="AC213" i="3"/>
  <c r="AD213" i="3"/>
  <c r="AC214" i="3"/>
  <c r="AD214" i="3"/>
  <c r="AC215" i="3"/>
  <c r="AD215" i="3"/>
  <c r="AC216" i="3"/>
  <c r="AD216" i="3"/>
  <c r="AC217" i="3"/>
  <c r="AD217" i="3"/>
  <c r="AC218" i="3"/>
  <c r="AD218" i="3"/>
  <c r="AC219" i="3"/>
  <c r="AD219" i="3"/>
  <c r="AC220" i="3"/>
  <c r="AD220" i="3"/>
  <c r="AC221" i="3"/>
  <c r="AD221" i="3"/>
  <c r="AC222" i="3"/>
  <c r="AD222" i="3"/>
  <c r="AC223" i="3"/>
  <c r="AD223" i="3"/>
  <c r="AC224" i="3"/>
  <c r="AD224" i="3"/>
  <c r="AC225" i="3"/>
  <c r="AD225" i="3"/>
  <c r="AC226" i="3"/>
  <c r="AD226" i="3"/>
  <c r="AC227" i="3"/>
  <c r="AD227" i="3"/>
  <c r="AC228" i="3"/>
  <c r="AD228" i="3"/>
  <c r="AC229" i="3"/>
  <c r="AD229" i="3"/>
  <c r="AC230" i="3"/>
  <c r="AD230" i="3"/>
  <c r="AC231" i="3"/>
  <c r="AD231" i="3"/>
  <c r="AC232" i="3"/>
  <c r="AD232" i="3"/>
  <c r="AC233" i="3"/>
  <c r="AD233" i="3"/>
  <c r="AC234" i="3"/>
  <c r="AD234" i="3"/>
  <c r="AC235" i="3"/>
  <c r="AD235" i="3"/>
  <c r="AC236" i="3"/>
  <c r="AD236" i="3"/>
  <c r="AC237" i="3"/>
  <c r="AD237" i="3"/>
  <c r="AC238" i="3"/>
  <c r="AD238" i="3"/>
  <c r="AC239" i="3"/>
  <c r="AD239" i="3"/>
  <c r="AC240" i="3"/>
  <c r="AD240" i="3"/>
  <c r="AC241" i="3"/>
  <c r="AD241" i="3"/>
  <c r="AC242" i="3"/>
  <c r="AD242" i="3"/>
  <c r="AC243" i="3"/>
  <c r="AD243" i="3"/>
  <c r="AC244" i="3"/>
  <c r="AD244" i="3"/>
  <c r="AC245" i="3"/>
  <c r="AD245" i="3"/>
  <c r="AC246" i="3"/>
  <c r="AD246" i="3"/>
  <c r="AC247" i="3"/>
  <c r="AD247" i="3"/>
  <c r="AC248" i="3"/>
  <c r="AD248" i="3"/>
  <c r="AC249" i="3"/>
  <c r="AD249" i="3"/>
  <c r="AC250" i="3"/>
  <c r="AD250" i="3"/>
  <c r="AC251" i="3"/>
  <c r="AD251" i="3"/>
  <c r="AC252" i="3"/>
  <c r="AD252" i="3"/>
  <c r="AC253" i="3"/>
  <c r="AD253" i="3"/>
  <c r="AC254" i="3"/>
  <c r="AD254" i="3"/>
  <c r="AC255" i="3"/>
  <c r="AD255" i="3"/>
  <c r="AC256" i="3"/>
  <c r="AD256" i="3"/>
  <c r="AC257" i="3"/>
  <c r="AD257" i="3"/>
  <c r="AC258" i="3"/>
  <c r="AD258" i="3"/>
  <c r="AC259" i="3"/>
  <c r="AD259" i="3"/>
  <c r="AC260" i="3"/>
  <c r="AD260" i="3"/>
  <c r="AC261" i="3"/>
  <c r="AD261" i="3"/>
  <c r="AC262" i="3"/>
  <c r="AD262" i="3"/>
  <c r="AC263" i="3"/>
  <c r="AD263" i="3"/>
  <c r="AC264" i="3"/>
  <c r="AD264" i="3"/>
  <c r="AC265" i="3"/>
  <c r="AD265" i="3"/>
  <c r="AC266" i="3"/>
  <c r="AD266" i="3"/>
  <c r="AC267" i="3"/>
  <c r="AD267" i="3"/>
  <c r="AC268" i="3"/>
  <c r="AD268" i="3"/>
  <c r="AC269" i="3"/>
  <c r="AD269" i="3"/>
  <c r="AC270" i="3"/>
  <c r="AD270" i="3"/>
  <c r="AC271" i="3"/>
  <c r="AD271" i="3"/>
  <c r="AC272" i="3"/>
  <c r="AD272" i="3"/>
  <c r="AC273" i="3"/>
  <c r="AD273" i="3"/>
  <c r="AC274" i="3"/>
  <c r="AD274" i="3"/>
  <c r="AC275" i="3"/>
  <c r="AD275" i="3"/>
  <c r="AC276" i="3"/>
  <c r="AD276" i="3"/>
  <c r="AC277" i="3"/>
  <c r="AD277" i="3"/>
  <c r="AC278" i="3"/>
  <c r="AD278" i="3"/>
  <c r="AC279" i="3"/>
  <c r="AD279" i="3"/>
  <c r="AC280" i="3"/>
  <c r="AD280" i="3"/>
  <c r="AC281" i="3"/>
  <c r="AD281" i="3"/>
  <c r="AC282" i="3"/>
  <c r="AD282" i="3"/>
  <c r="AC283" i="3"/>
  <c r="AD283" i="3"/>
  <c r="AC284" i="3"/>
  <c r="AD284" i="3"/>
  <c r="AC285" i="3"/>
  <c r="AD285" i="3"/>
  <c r="AC286" i="3"/>
  <c r="AD286" i="3"/>
  <c r="AC287" i="3"/>
  <c r="AD287" i="3"/>
  <c r="AC288" i="3"/>
  <c r="AD288" i="3"/>
  <c r="AC289" i="3"/>
  <c r="AD289" i="3"/>
  <c r="AC290" i="3"/>
  <c r="AD290" i="3"/>
  <c r="AC291" i="3"/>
  <c r="AD291" i="3"/>
  <c r="AC292" i="3"/>
  <c r="AD292" i="3"/>
  <c r="AC293" i="3"/>
  <c r="AD293" i="3"/>
  <c r="AC294" i="3"/>
  <c r="AD294" i="3"/>
  <c r="AC295" i="3"/>
  <c r="AD295" i="3"/>
  <c r="AC296" i="3"/>
  <c r="AD296" i="3"/>
  <c r="AC297" i="3"/>
  <c r="AD297" i="3"/>
  <c r="AC298" i="3"/>
  <c r="AD298" i="3"/>
  <c r="AC299" i="3"/>
  <c r="AD299" i="3"/>
  <c r="AC300" i="3"/>
  <c r="AD300" i="3"/>
  <c r="AC301" i="3"/>
  <c r="AD301" i="3"/>
  <c r="AC302" i="3"/>
  <c r="AD302" i="3"/>
  <c r="AC303" i="3"/>
  <c r="AD303" i="3"/>
  <c r="AC304" i="3"/>
  <c r="AD304" i="3"/>
  <c r="AC305" i="3"/>
  <c r="AD305" i="3"/>
  <c r="AC306" i="3"/>
  <c r="AD306" i="3"/>
  <c r="AC307" i="3"/>
  <c r="AD307" i="3"/>
  <c r="AC308" i="3"/>
  <c r="AD308" i="3"/>
  <c r="AC309" i="3"/>
  <c r="AD309" i="3"/>
  <c r="AC310" i="3"/>
  <c r="AD310" i="3"/>
  <c r="AC311" i="3"/>
  <c r="AD311" i="3"/>
  <c r="AC312" i="3"/>
  <c r="AD312" i="3"/>
  <c r="AC313" i="3"/>
  <c r="AD313" i="3"/>
  <c r="AC314" i="3"/>
  <c r="AD314" i="3"/>
  <c r="AC315" i="3"/>
  <c r="AD315" i="3"/>
  <c r="AC316" i="3"/>
  <c r="AD316" i="3"/>
  <c r="AC317" i="3"/>
  <c r="AD317" i="3"/>
  <c r="AC318" i="3"/>
  <c r="AD318" i="3"/>
  <c r="AC319" i="3"/>
  <c r="AD319" i="3"/>
  <c r="AC320" i="3"/>
  <c r="AD320" i="3"/>
  <c r="AC321" i="3"/>
  <c r="AD321" i="3"/>
  <c r="AC322" i="3"/>
  <c r="AD322" i="3"/>
  <c r="AC323" i="3"/>
  <c r="AD323" i="3"/>
  <c r="AC324" i="3"/>
  <c r="AD324" i="3"/>
  <c r="AC325" i="3"/>
  <c r="AD325" i="3"/>
  <c r="AC326" i="3"/>
  <c r="AD326" i="3"/>
  <c r="AC327" i="3"/>
  <c r="AD327" i="3"/>
  <c r="AC328" i="3"/>
  <c r="AD328" i="3"/>
  <c r="AC329" i="3"/>
  <c r="AD329" i="3"/>
  <c r="AC330" i="3"/>
  <c r="AD330" i="3"/>
  <c r="AC331" i="3"/>
  <c r="AD331" i="3"/>
  <c r="AC332" i="3"/>
  <c r="AD332" i="3"/>
  <c r="AC333" i="3"/>
  <c r="AD333" i="3"/>
  <c r="AC334" i="3"/>
  <c r="AD334" i="3"/>
  <c r="AC335" i="3"/>
  <c r="AD335" i="3"/>
  <c r="AC336" i="3"/>
  <c r="AD336" i="3"/>
  <c r="AC337" i="3"/>
  <c r="AD337" i="3"/>
  <c r="AC338" i="3"/>
  <c r="AD338" i="3"/>
  <c r="AC339" i="3"/>
  <c r="AD339" i="3"/>
  <c r="AC340" i="3"/>
  <c r="AD340" i="3"/>
  <c r="AC341" i="3"/>
  <c r="AD341" i="3"/>
  <c r="AC342" i="3"/>
  <c r="AD342" i="3"/>
  <c r="AC343" i="3"/>
  <c r="AD343" i="3"/>
  <c r="AC344" i="3"/>
  <c r="AD344" i="3"/>
  <c r="AC345" i="3"/>
  <c r="AD345" i="3"/>
  <c r="AC346" i="3"/>
  <c r="AD346" i="3"/>
  <c r="AC347" i="3"/>
  <c r="AD347" i="3"/>
  <c r="AC348" i="3"/>
  <c r="AD348" i="3"/>
  <c r="AC349" i="3"/>
  <c r="AD349" i="3"/>
  <c r="AC350" i="3"/>
  <c r="AD350" i="3"/>
  <c r="AC351" i="3"/>
  <c r="AD351" i="3"/>
  <c r="AC352" i="3"/>
  <c r="AD352" i="3"/>
  <c r="AC353" i="3"/>
  <c r="AD353" i="3"/>
  <c r="AC354" i="3"/>
  <c r="AD354" i="3"/>
  <c r="AC355" i="3"/>
  <c r="AD355" i="3"/>
  <c r="AC356" i="3"/>
  <c r="AD356" i="3"/>
  <c r="AC357" i="3"/>
  <c r="AD357" i="3"/>
  <c r="AC358" i="3"/>
  <c r="AD358" i="3"/>
  <c r="AC359" i="3"/>
  <c r="AD359" i="3"/>
  <c r="AC360" i="3"/>
  <c r="AD360" i="3"/>
  <c r="AC361" i="3"/>
  <c r="AD361" i="3"/>
  <c r="AC362" i="3"/>
  <c r="AD362" i="3"/>
  <c r="AC363" i="3"/>
  <c r="AD363" i="3"/>
  <c r="AC364" i="3"/>
  <c r="AD364" i="3"/>
  <c r="AC365" i="3"/>
  <c r="AD365" i="3"/>
  <c r="AC366" i="3"/>
  <c r="AD366" i="3"/>
  <c r="AC367" i="3"/>
  <c r="AD367" i="3"/>
  <c r="AC368" i="3"/>
  <c r="AD368" i="3"/>
  <c r="AC369" i="3"/>
  <c r="AD369" i="3"/>
  <c r="AC370" i="3"/>
  <c r="AD370" i="3"/>
  <c r="AC371" i="3"/>
  <c r="AD371" i="3"/>
  <c r="AC372" i="3"/>
  <c r="AD372" i="3"/>
  <c r="AC373" i="3"/>
  <c r="AD373" i="3"/>
  <c r="AC374" i="3"/>
  <c r="AD374" i="3"/>
  <c r="AC375" i="3"/>
  <c r="AD375" i="3"/>
  <c r="AC376" i="3"/>
  <c r="AD376" i="3"/>
  <c r="AC377" i="3"/>
  <c r="AD377" i="3"/>
  <c r="AC378" i="3"/>
  <c r="AD378" i="3"/>
  <c r="AC379" i="3"/>
  <c r="AD379" i="3"/>
  <c r="AC380" i="3"/>
  <c r="AD380" i="3"/>
  <c r="AC381" i="3"/>
  <c r="AD381" i="3"/>
  <c r="AC382" i="3"/>
  <c r="AD382" i="3"/>
  <c r="AC383" i="3"/>
  <c r="AD383" i="3"/>
  <c r="AC384" i="3"/>
  <c r="AD384" i="3"/>
  <c r="AC385" i="3"/>
  <c r="AD385" i="3"/>
  <c r="AC386" i="3"/>
  <c r="AD386" i="3"/>
  <c r="AC387" i="3"/>
  <c r="AD387" i="3"/>
  <c r="AC388" i="3"/>
  <c r="AD388" i="3"/>
  <c r="AC389" i="3"/>
  <c r="AD389" i="3"/>
  <c r="AC390" i="3"/>
  <c r="AD390" i="3"/>
  <c r="AC391" i="3"/>
  <c r="AD391" i="3"/>
  <c r="AC392" i="3"/>
  <c r="AD392" i="3"/>
  <c r="AC393" i="3"/>
  <c r="AD393" i="3"/>
  <c r="AC394" i="3"/>
  <c r="AD394" i="3"/>
  <c r="AC395" i="3"/>
  <c r="AD395" i="3"/>
  <c r="AC396" i="3"/>
  <c r="AD396" i="3"/>
  <c r="AC397" i="3"/>
  <c r="AD397" i="3"/>
  <c r="AC398" i="3"/>
  <c r="AD398" i="3"/>
  <c r="AC399" i="3"/>
  <c r="AD399" i="3"/>
  <c r="AC400" i="3"/>
  <c r="AD400" i="3"/>
  <c r="AC401" i="3"/>
  <c r="AD401" i="3"/>
  <c r="AC402" i="3"/>
  <c r="AD402" i="3"/>
  <c r="AC403" i="3"/>
  <c r="AD403" i="3"/>
  <c r="AC404" i="3"/>
  <c r="AD404" i="3"/>
  <c r="AC405" i="3"/>
  <c r="AD405" i="3"/>
  <c r="AC406" i="3"/>
  <c r="AD406" i="3"/>
  <c r="AC407" i="3"/>
  <c r="AD407" i="3"/>
  <c r="AC408" i="3"/>
  <c r="AD408" i="3"/>
  <c r="AC409" i="3"/>
  <c r="AD409" i="3"/>
  <c r="AC410" i="3"/>
  <c r="AD410" i="3"/>
  <c r="AC411" i="3"/>
  <c r="AD411" i="3"/>
  <c r="AC412" i="3"/>
  <c r="AD412" i="3"/>
  <c r="AC413" i="3"/>
  <c r="AD413" i="3"/>
  <c r="AC414" i="3"/>
  <c r="AD414" i="3"/>
  <c r="AC415" i="3"/>
  <c r="AD415" i="3"/>
  <c r="AC416" i="3"/>
  <c r="AD416" i="3"/>
  <c r="AC417" i="3"/>
  <c r="AD417" i="3"/>
  <c r="AC418" i="3"/>
  <c r="AD418" i="3"/>
  <c r="AC419" i="3"/>
  <c r="AD419" i="3"/>
  <c r="AC420" i="3"/>
  <c r="AD420" i="3"/>
  <c r="AC421" i="3"/>
  <c r="AD421" i="3"/>
  <c r="AC422" i="3"/>
  <c r="AD422" i="3"/>
  <c r="AC423" i="3"/>
  <c r="AD423" i="3"/>
  <c r="AC424" i="3"/>
  <c r="AD424" i="3"/>
  <c r="AC425" i="3"/>
  <c r="AD425" i="3"/>
  <c r="AC426" i="3"/>
  <c r="AD426" i="3"/>
  <c r="AC427" i="3"/>
  <c r="AD427" i="3"/>
  <c r="AC428" i="3"/>
  <c r="AD428" i="3"/>
  <c r="AC429" i="3"/>
  <c r="AD429" i="3"/>
  <c r="AC430" i="3"/>
  <c r="AD430" i="3"/>
  <c r="AC431" i="3"/>
  <c r="AD431" i="3"/>
  <c r="AC432" i="3"/>
  <c r="AD432" i="3"/>
  <c r="AC433" i="3"/>
  <c r="AD433" i="3"/>
  <c r="AC434" i="3"/>
  <c r="AD434" i="3"/>
  <c r="AC435" i="3"/>
  <c r="AD435" i="3"/>
  <c r="AC436" i="3"/>
  <c r="AD436" i="3"/>
  <c r="AC437" i="3"/>
  <c r="AD437" i="3"/>
  <c r="AC438" i="3"/>
  <c r="AD438" i="3"/>
  <c r="AC439" i="3"/>
  <c r="AD439" i="3"/>
  <c r="AC440" i="3"/>
  <c r="AD440" i="3"/>
  <c r="AC441" i="3"/>
  <c r="AD441" i="3"/>
  <c r="AC442" i="3"/>
  <c r="AD442" i="3"/>
  <c r="AC443" i="3"/>
  <c r="AD443" i="3"/>
  <c r="AC444" i="3"/>
  <c r="AD444" i="3"/>
  <c r="AC445" i="3"/>
  <c r="AD445" i="3"/>
  <c r="AC446" i="3"/>
  <c r="AD446" i="3"/>
  <c r="AC447" i="3"/>
  <c r="AD447" i="3"/>
  <c r="AC448" i="3"/>
  <c r="AD448" i="3"/>
  <c r="AC449" i="3"/>
  <c r="AD449" i="3"/>
  <c r="AC450" i="3"/>
  <c r="AD450" i="3"/>
  <c r="AC451" i="3"/>
  <c r="AD451" i="3"/>
  <c r="AC452" i="3"/>
  <c r="AD452" i="3"/>
  <c r="AC453" i="3"/>
  <c r="AD453" i="3"/>
  <c r="AC454" i="3"/>
  <c r="AD454" i="3"/>
  <c r="AC455" i="3"/>
  <c r="AD455" i="3"/>
  <c r="AC456" i="3"/>
  <c r="AD456" i="3"/>
  <c r="AC457" i="3"/>
  <c r="AD457" i="3"/>
  <c r="AC458" i="3"/>
  <c r="AD458" i="3"/>
  <c r="AC459" i="3"/>
  <c r="AD459" i="3"/>
  <c r="AC460" i="3"/>
  <c r="AD460" i="3"/>
  <c r="AC461" i="3"/>
  <c r="AD461" i="3"/>
  <c r="AC462" i="3"/>
  <c r="AD462" i="3"/>
  <c r="AC463" i="3"/>
  <c r="AD463" i="3"/>
  <c r="J3"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261" i="3"/>
  <c r="J262" i="3"/>
  <c r="J263" i="3"/>
  <c r="J264" i="3"/>
  <c r="J265" i="3"/>
  <c r="J266" i="3"/>
  <c r="J267" i="3"/>
  <c r="J268" i="3"/>
  <c r="J269" i="3"/>
  <c r="J270" i="3"/>
  <c r="J271" i="3"/>
  <c r="J272" i="3"/>
  <c r="J273" i="3"/>
  <c r="J274" i="3"/>
  <c r="J275" i="3"/>
  <c r="J276" i="3"/>
  <c r="J277" i="3"/>
  <c r="J278" i="3"/>
  <c r="J279" i="3"/>
  <c r="J280" i="3"/>
  <c r="J281" i="3"/>
  <c r="J282" i="3"/>
  <c r="J283" i="3"/>
  <c r="J284" i="3"/>
  <c r="J285" i="3"/>
  <c r="J286" i="3"/>
  <c r="J287" i="3"/>
  <c r="J288" i="3"/>
  <c r="J289"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354" i="3"/>
  <c r="J355" i="3"/>
  <c r="J356" i="3"/>
  <c r="J357" i="3"/>
  <c r="J358" i="3"/>
  <c r="J359" i="3"/>
  <c r="J360" i="3"/>
  <c r="J361" i="3"/>
  <c r="J362" i="3"/>
  <c r="J363" i="3"/>
  <c r="J364" i="3"/>
  <c r="J365" i="3"/>
  <c r="J366" i="3"/>
  <c r="J367" i="3"/>
  <c r="J368" i="3"/>
  <c r="J369" i="3"/>
  <c r="J370" i="3"/>
  <c r="J371" i="3"/>
  <c r="J372" i="3"/>
  <c r="J373" i="3"/>
  <c r="J374" i="3"/>
  <c r="J375" i="3"/>
  <c r="J376" i="3"/>
  <c r="J377" i="3"/>
  <c r="J378" i="3"/>
  <c r="J379" i="3"/>
  <c r="J380" i="3"/>
  <c r="J381" i="3"/>
  <c r="J382" i="3"/>
  <c r="J383" i="3"/>
  <c r="J384" i="3"/>
  <c r="J385" i="3"/>
  <c r="J386" i="3"/>
  <c r="J387" i="3"/>
  <c r="J388" i="3"/>
  <c r="J389" i="3"/>
  <c r="J390" i="3"/>
  <c r="J391" i="3"/>
  <c r="J392" i="3"/>
  <c r="J393" i="3"/>
  <c r="J394" i="3"/>
  <c r="J395" i="3"/>
  <c r="J396" i="3"/>
  <c r="J397" i="3"/>
  <c r="J398" i="3"/>
  <c r="J399" i="3"/>
  <c r="J400" i="3"/>
  <c r="J401" i="3"/>
  <c r="J402" i="3"/>
  <c r="J403" i="3"/>
  <c r="J404" i="3"/>
  <c r="J405" i="3"/>
  <c r="J406" i="3"/>
  <c r="J407" i="3"/>
  <c r="J408" i="3"/>
  <c r="J409" i="3"/>
  <c r="J410" i="3"/>
  <c r="J411" i="3"/>
  <c r="J412" i="3"/>
  <c r="J413" i="3"/>
  <c r="J414" i="3"/>
  <c r="J415" i="3"/>
  <c r="J416" i="3"/>
  <c r="J417" i="3"/>
  <c r="J418" i="3"/>
  <c r="J419" i="3"/>
  <c r="J420" i="3"/>
  <c r="J421" i="3"/>
  <c r="J422" i="3"/>
  <c r="J423" i="3"/>
  <c r="J424" i="3"/>
  <c r="J425" i="3"/>
  <c r="J426" i="3"/>
  <c r="J427" i="3"/>
  <c r="J428" i="3"/>
  <c r="J429" i="3"/>
  <c r="J430" i="3"/>
  <c r="J431" i="3"/>
  <c r="J432" i="3"/>
  <c r="J433" i="3"/>
  <c r="J434" i="3"/>
  <c r="J435" i="3"/>
  <c r="J436" i="3"/>
  <c r="J437" i="3"/>
  <c r="J438" i="3"/>
  <c r="J439" i="3"/>
  <c r="J440" i="3"/>
  <c r="J441" i="3"/>
  <c r="J442" i="3"/>
  <c r="J443" i="3"/>
  <c r="J444" i="3"/>
  <c r="J445" i="3"/>
  <c r="J446" i="3"/>
  <c r="J447" i="3"/>
  <c r="J448" i="3"/>
  <c r="J449" i="3"/>
  <c r="J450" i="3"/>
  <c r="J451" i="3"/>
  <c r="J452" i="3"/>
  <c r="J453" i="3"/>
  <c r="J454" i="3"/>
  <c r="J455" i="3"/>
  <c r="J456" i="3"/>
  <c r="J457" i="3"/>
  <c r="J458" i="3"/>
  <c r="J459" i="3"/>
  <c r="J460" i="3"/>
  <c r="J461" i="3"/>
  <c r="J462" i="3"/>
  <c r="J463" i="3"/>
  <c r="AD2" i="3"/>
  <c r="AC2" i="3"/>
  <c r="J2" i="3"/>
  <c r="J10" i="8"/>
  <c r="AD5" i="7"/>
  <c r="T5" i="7"/>
  <c r="U5" i="7"/>
  <c r="V5" i="7"/>
  <c r="W5" i="7"/>
  <c r="X5" i="7"/>
  <c r="Y5" i="7"/>
  <c r="Z5" i="7"/>
  <c r="AA5" i="7"/>
  <c r="AB5" i="7"/>
  <c r="AC5" i="7"/>
  <c r="S5" i="7"/>
  <c r="O5" i="7"/>
  <c r="P5" i="7"/>
  <c r="Q5" i="7"/>
  <c r="R5" i="7"/>
  <c r="N5" i="7"/>
  <c r="I5" i="7"/>
  <c r="J5" i="7"/>
  <c r="H5" i="7"/>
  <c r="M5" i="7"/>
  <c r="I32" i="2"/>
  <c r="J32" i="2"/>
  <c r="H32" i="2"/>
  <c r="AD4" i="7"/>
  <c r="AC4" i="7"/>
  <c r="J4" i="7"/>
  <c r="AD3" i="7"/>
  <c r="AC3" i="7"/>
  <c r="J3" i="7"/>
  <c r="AD2" i="7"/>
  <c r="AC2" i="7"/>
  <c r="J2" i="7"/>
  <c r="N10" i="8"/>
  <c r="O10" i="8"/>
  <c r="P10" i="8"/>
  <c r="Q10" i="8"/>
  <c r="R10" i="8"/>
  <c r="S10" i="8"/>
  <c r="T10" i="8"/>
  <c r="U10" i="8"/>
  <c r="V10" i="8"/>
  <c r="W10" i="8"/>
  <c r="X10" i="8"/>
  <c r="Y10" i="8"/>
  <c r="Z10" i="8"/>
  <c r="AA10" i="8"/>
  <c r="AB10" i="8"/>
  <c r="AC10" i="8"/>
  <c r="AD10" i="8"/>
  <c r="M10" i="8"/>
  <c r="AC3" i="8"/>
  <c r="AD3" i="8"/>
  <c r="AC4" i="8"/>
  <c r="AD4" i="8"/>
  <c r="AC5" i="8"/>
  <c r="AD5" i="8"/>
  <c r="AC6" i="8"/>
  <c r="AD6" i="8"/>
  <c r="AC7" i="8"/>
  <c r="AD7" i="8"/>
  <c r="AC8" i="8"/>
  <c r="AD8" i="8"/>
  <c r="AC9" i="8"/>
  <c r="AD9" i="8"/>
  <c r="AD2" i="8"/>
  <c r="AC2" i="8"/>
  <c r="AD3" i="6"/>
  <c r="AD4" i="6"/>
  <c r="AD5" i="6"/>
  <c r="AD6" i="6"/>
  <c r="AD7" i="6"/>
  <c r="AD8" i="6"/>
  <c r="AD9" i="6"/>
  <c r="AD10" i="6"/>
  <c r="AD11" i="6"/>
  <c r="AD12" i="6"/>
  <c r="AD13" i="6"/>
  <c r="AD14" i="6"/>
  <c r="AD15" i="6"/>
  <c r="AD16" i="6"/>
  <c r="AD17" i="6"/>
  <c r="AD18" i="6"/>
  <c r="AD19" i="6"/>
  <c r="AD20" i="6"/>
  <c r="AD2" i="6"/>
  <c r="N32" i="2"/>
  <c r="O32" i="2"/>
  <c r="P32" i="2"/>
  <c r="Q32" i="2"/>
  <c r="R32" i="2"/>
  <c r="S32" i="2"/>
  <c r="T32" i="2"/>
  <c r="U32" i="2"/>
  <c r="V32" i="2"/>
  <c r="W32" i="2"/>
  <c r="X32" i="2"/>
  <c r="Y32" i="2"/>
  <c r="Z32" i="2"/>
  <c r="AA32" i="2"/>
  <c r="AB32" i="2"/>
  <c r="M32" i="2"/>
  <c r="AD31" i="2"/>
  <c r="J31" i="2"/>
  <c r="AD30" i="2"/>
  <c r="J30" i="2"/>
  <c r="AD29" i="2"/>
  <c r="J29" i="2"/>
  <c r="AD28" i="2"/>
  <c r="J28" i="2"/>
  <c r="AD27" i="2"/>
  <c r="J27" i="2"/>
  <c r="AD26" i="2"/>
  <c r="J26" i="2"/>
  <c r="AD25" i="2"/>
  <c r="J25" i="2"/>
  <c r="AD24" i="2"/>
  <c r="J24" i="2"/>
  <c r="AD23" i="2"/>
  <c r="J23" i="2"/>
  <c r="AD22" i="2"/>
  <c r="J22" i="2"/>
  <c r="AD21" i="2"/>
  <c r="J21" i="2"/>
  <c r="AD20" i="2"/>
  <c r="J20" i="2"/>
  <c r="AD19" i="2"/>
  <c r="J19" i="2"/>
  <c r="AD18" i="2"/>
  <c r="J18" i="2"/>
  <c r="AD17" i="2"/>
  <c r="J17" i="2"/>
  <c r="AD16" i="2"/>
  <c r="J16" i="2"/>
  <c r="AD15" i="2"/>
  <c r="J15" i="2"/>
  <c r="J307" i="1"/>
  <c r="AE307" i="1" s="1"/>
  <c r="AF307" i="1" s="1"/>
  <c r="AD307" i="1"/>
  <c r="J308" i="1"/>
  <c r="AD308" i="1"/>
  <c r="AD14" i="2"/>
  <c r="J14" i="2"/>
  <c r="AD13" i="2"/>
  <c r="J13" i="2"/>
  <c r="AD12" i="2"/>
  <c r="J12" i="2"/>
  <c r="AD11" i="2"/>
  <c r="J11" i="2"/>
  <c r="AD10" i="2"/>
  <c r="J10" i="2"/>
  <c r="AD9" i="2"/>
  <c r="J9" i="2"/>
  <c r="AD8" i="2"/>
  <c r="J8" i="2"/>
  <c r="AD7" i="2"/>
  <c r="J7" i="2"/>
  <c r="AD6" i="2"/>
  <c r="J6" i="2"/>
  <c r="AD5" i="2"/>
  <c r="J5" i="2"/>
  <c r="AD4" i="2"/>
  <c r="J4" i="2"/>
  <c r="AD3" i="2"/>
  <c r="J3" i="2"/>
  <c r="AD2" i="2"/>
  <c r="AD32" i="2" s="1"/>
  <c r="J2" i="2"/>
  <c r="AB21" i="6"/>
  <c r="AA21" i="6"/>
  <c r="Z21" i="6"/>
  <c r="Y21" i="6"/>
  <c r="X21" i="6"/>
  <c r="W21" i="6"/>
  <c r="V21" i="6"/>
  <c r="U21" i="6"/>
  <c r="T21" i="6"/>
  <c r="S21" i="6"/>
  <c r="R21" i="6"/>
  <c r="Q21" i="6"/>
  <c r="P21" i="6"/>
  <c r="O21" i="6"/>
  <c r="N21" i="6"/>
  <c r="M21" i="6"/>
  <c r="C9" i="12" l="1"/>
  <c r="C11" i="12" s="1"/>
  <c r="C22" i="12" s="1"/>
  <c r="E16" i="12"/>
  <c r="D16" i="12"/>
  <c r="D9" i="12"/>
  <c r="D11" i="12" s="1"/>
  <c r="D22" i="12" s="1"/>
  <c r="D25" i="12"/>
  <c r="D27" i="12" s="1"/>
  <c r="E27" i="12"/>
  <c r="E9" i="12"/>
  <c r="E11" i="12" s="1"/>
  <c r="E22" i="12" s="1"/>
  <c r="E29" i="12" s="1"/>
  <c r="E31" i="12" s="1"/>
  <c r="C27" i="12"/>
  <c r="E21" i="13"/>
  <c r="D22" i="13"/>
  <c r="AD21" i="6"/>
  <c r="AE308" i="1"/>
  <c r="AF308" i="1" s="1"/>
  <c r="C29" i="12" l="1"/>
  <c r="C31" i="12" s="1"/>
  <c r="D29" i="12"/>
  <c r="D31" i="12" s="1"/>
  <c r="F21" i="13"/>
  <c r="E22" i="13"/>
  <c r="H641" i="1"/>
  <c r="I641" i="1"/>
  <c r="K641" i="1"/>
  <c r="L641" i="1"/>
  <c r="M641" i="1"/>
  <c r="N641" i="1"/>
  <c r="O641" i="1"/>
  <c r="P641" i="1"/>
  <c r="Q641" i="1"/>
  <c r="R641" i="1"/>
  <c r="S641" i="1"/>
  <c r="T641" i="1"/>
  <c r="U641" i="1"/>
  <c r="V641" i="1"/>
  <c r="W641" i="1"/>
  <c r="X641" i="1"/>
  <c r="Y641" i="1"/>
  <c r="Z641" i="1"/>
  <c r="AA641" i="1"/>
  <c r="AB641" i="1"/>
  <c r="G21" i="13" l="1"/>
  <c r="F22" i="13"/>
  <c r="J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2" i="1"/>
  <c r="AC3" i="1"/>
  <c r="AD3" i="1"/>
  <c r="AC4" i="1"/>
  <c r="AD4" i="1"/>
  <c r="AC5" i="1"/>
  <c r="AD5" i="1"/>
  <c r="AC6" i="1"/>
  <c r="AD6" i="1"/>
  <c r="AC7" i="1"/>
  <c r="AD7" i="1"/>
  <c r="AC8" i="1"/>
  <c r="AD8" i="1"/>
  <c r="AC9" i="1"/>
  <c r="AD9" i="1"/>
  <c r="AC10" i="1"/>
  <c r="AD10" i="1"/>
  <c r="AC11" i="1"/>
  <c r="AD11" i="1"/>
  <c r="AC12" i="1"/>
  <c r="AD12" i="1"/>
  <c r="AC13" i="1"/>
  <c r="AD13" i="1"/>
  <c r="AC14" i="1"/>
  <c r="AD14" i="1"/>
  <c r="AC15" i="1"/>
  <c r="AD15" i="1"/>
  <c r="AC16" i="1"/>
  <c r="AD16" i="1"/>
  <c r="AC17" i="1"/>
  <c r="AD17" i="1"/>
  <c r="AC18" i="1"/>
  <c r="AD18" i="1"/>
  <c r="AC19" i="1"/>
  <c r="AD19" i="1"/>
  <c r="AC20" i="1"/>
  <c r="AE20" i="1" s="1"/>
  <c r="AF20" i="1" s="1"/>
  <c r="AD20" i="1"/>
  <c r="AC21" i="1"/>
  <c r="AD21" i="1"/>
  <c r="AC22" i="1"/>
  <c r="AD22" i="1"/>
  <c r="AC23" i="1"/>
  <c r="AD23" i="1"/>
  <c r="AC24" i="1"/>
  <c r="AD24" i="1"/>
  <c r="AC25" i="1"/>
  <c r="AD25" i="1"/>
  <c r="AC26" i="1"/>
  <c r="AD26" i="1"/>
  <c r="AC27" i="1"/>
  <c r="AD27" i="1"/>
  <c r="AC28" i="1"/>
  <c r="AE28" i="1" s="1"/>
  <c r="AF28" i="1" s="1"/>
  <c r="AD28" i="1"/>
  <c r="AC29" i="1"/>
  <c r="AD29" i="1"/>
  <c r="AC30" i="1"/>
  <c r="AD30" i="1"/>
  <c r="AC31" i="1"/>
  <c r="AD31" i="1"/>
  <c r="AC32" i="1"/>
  <c r="AD32" i="1"/>
  <c r="AC33" i="1"/>
  <c r="AD33" i="1"/>
  <c r="AC34" i="1"/>
  <c r="AD34" i="1"/>
  <c r="AC35" i="1"/>
  <c r="AD35" i="1"/>
  <c r="AC36" i="1"/>
  <c r="AE36" i="1" s="1"/>
  <c r="AF36" i="1" s="1"/>
  <c r="AD36" i="1"/>
  <c r="AC37" i="1"/>
  <c r="AD37" i="1"/>
  <c r="AC38" i="1"/>
  <c r="AD38" i="1"/>
  <c r="AC39" i="1"/>
  <c r="AD39" i="1"/>
  <c r="AC40" i="1"/>
  <c r="AD40" i="1"/>
  <c r="AC41" i="1"/>
  <c r="AD41" i="1"/>
  <c r="AC42" i="1"/>
  <c r="AD42" i="1"/>
  <c r="AC43" i="1"/>
  <c r="AD43" i="1"/>
  <c r="AC44" i="1"/>
  <c r="AD44" i="1"/>
  <c r="AC45" i="1"/>
  <c r="AD45" i="1"/>
  <c r="AC46" i="1"/>
  <c r="AD46" i="1"/>
  <c r="AC47" i="1"/>
  <c r="AD47" i="1"/>
  <c r="AC48" i="1"/>
  <c r="AD48" i="1"/>
  <c r="AC49" i="1"/>
  <c r="AD49" i="1"/>
  <c r="AC50" i="1"/>
  <c r="AD50" i="1"/>
  <c r="AC51" i="1"/>
  <c r="AE51" i="1" s="1"/>
  <c r="AF51" i="1" s="1"/>
  <c r="AD51" i="1"/>
  <c r="AC52" i="1"/>
  <c r="AD52" i="1"/>
  <c r="AC53" i="1"/>
  <c r="AD53" i="1"/>
  <c r="AC54" i="1"/>
  <c r="AD54" i="1"/>
  <c r="AC55" i="1"/>
  <c r="AD55" i="1"/>
  <c r="AC56" i="1"/>
  <c r="AD56" i="1"/>
  <c r="AC57" i="1"/>
  <c r="AD57" i="1"/>
  <c r="AC58" i="1"/>
  <c r="AD58" i="1"/>
  <c r="AC59" i="1"/>
  <c r="AE59" i="1" s="1"/>
  <c r="AF59" i="1" s="1"/>
  <c r="AD59" i="1"/>
  <c r="AC60" i="1"/>
  <c r="AE60" i="1" s="1"/>
  <c r="AF60" i="1" s="1"/>
  <c r="AD60" i="1"/>
  <c r="AC61" i="1"/>
  <c r="AD61" i="1"/>
  <c r="AC62" i="1"/>
  <c r="AD62" i="1"/>
  <c r="AC63" i="1"/>
  <c r="AD63" i="1"/>
  <c r="AC64" i="1"/>
  <c r="AD64" i="1"/>
  <c r="AC65" i="1"/>
  <c r="AD65" i="1"/>
  <c r="AC66" i="1"/>
  <c r="AD66" i="1"/>
  <c r="AC67" i="1"/>
  <c r="AE67" i="1" s="1"/>
  <c r="AF67" i="1" s="1"/>
  <c r="AD67" i="1"/>
  <c r="AC68" i="1"/>
  <c r="AE68" i="1" s="1"/>
  <c r="AF68" i="1" s="1"/>
  <c r="AD68" i="1"/>
  <c r="AC69" i="1"/>
  <c r="AD69" i="1"/>
  <c r="AC70" i="1"/>
  <c r="AD70" i="1"/>
  <c r="AC71" i="1"/>
  <c r="AD71" i="1"/>
  <c r="AC72" i="1"/>
  <c r="AD72" i="1"/>
  <c r="AC73" i="1"/>
  <c r="AD73" i="1"/>
  <c r="AC74" i="1"/>
  <c r="AD74" i="1"/>
  <c r="AC75" i="1"/>
  <c r="AE75" i="1" s="1"/>
  <c r="AF75" i="1" s="1"/>
  <c r="AD75" i="1"/>
  <c r="AC76" i="1"/>
  <c r="AE76" i="1" s="1"/>
  <c r="AF76" i="1" s="1"/>
  <c r="AD76" i="1"/>
  <c r="AC77" i="1"/>
  <c r="AD77" i="1"/>
  <c r="AC78" i="1"/>
  <c r="AD78" i="1"/>
  <c r="AC79" i="1"/>
  <c r="AD79" i="1"/>
  <c r="AC80" i="1"/>
  <c r="AD80" i="1"/>
  <c r="AC81" i="1"/>
  <c r="AD81" i="1"/>
  <c r="AC82" i="1"/>
  <c r="AD82" i="1"/>
  <c r="AC83" i="1"/>
  <c r="AD83" i="1"/>
  <c r="AC84" i="1"/>
  <c r="AE84" i="1" s="1"/>
  <c r="AF84" i="1" s="1"/>
  <c r="AD84" i="1"/>
  <c r="AC85" i="1"/>
  <c r="AD85" i="1"/>
  <c r="AC86" i="1"/>
  <c r="AD86" i="1"/>
  <c r="AC87" i="1"/>
  <c r="AD87" i="1"/>
  <c r="AC88" i="1"/>
  <c r="AD88" i="1"/>
  <c r="AC89" i="1"/>
  <c r="AD89" i="1"/>
  <c r="AC90" i="1"/>
  <c r="AD90" i="1"/>
  <c r="AC91" i="1"/>
  <c r="AE91" i="1" s="1"/>
  <c r="AF91" i="1" s="1"/>
  <c r="AD91" i="1"/>
  <c r="AC92" i="1"/>
  <c r="AE92" i="1" s="1"/>
  <c r="AF92" i="1" s="1"/>
  <c r="AD92" i="1"/>
  <c r="AC93" i="1"/>
  <c r="AD93" i="1"/>
  <c r="AC94" i="1"/>
  <c r="AD94" i="1"/>
  <c r="AC95" i="1"/>
  <c r="AD95" i="1"/>
  <c r="AC96" i="1"/>
  <c r="AD96" i="1"/>
  <c r="AC97" i="1"/>
  <c r="AD97" i="1"/>
  <c r="AC98" i="1"/>
  <c r="AD98" i="1"/>
  <c r="AC99" i="1"/>
  <c r="AE99" i="1" s="1"/>
  <c r="AF99" i="1" s="1"/>
  <c r="AD99" i="1"/>
  <c r="AC100" i="1"/>
  <c r="AE100" i="1" s="1"/>
  <c r="AF100" i="1" s="1"/>
  <c r="AD100" i="1"/>
  <c r="AC101" i="1"/>
  <c r="AD101" i="1"/>
  <c r="AC102" i="1"/>
  <c r="AD102" i="1"/>
  <c r="AC103" i="1"/>
  <c r="AD103" i="1"/>
  <c r="AC104" i="1"/>
  <c r="AD104" i="1"/>
  <c r="AC105" i="1"/>
  <c r="AD105" i="1"/>
  <c r="AC106" i="1"/>
  <c r="AD106" i="1"/>
  <c r="AC107" i="1"/>
  <c r="AE107" i="1" s="1"/>
  <c r="AF107" i="1" s="1"/>
  <c r="AD107" i="1"/>
  <c r="AC108" i="1"/>
  <c r="AE108" i="1" s="1"/>
  <c r="AF108" i="1" s="1"/>
  <c r="AD108" i="1"/>
  <c r="AC109" i="1"/>
  <c r="AD109" i="1"/>
  <c r="AC110" i="1"/>
  <c r="AD110" i="1"/>
  <c r="AC111" i="1"/>
  <c r="AD111" i="1"/>
  <c r="AC112" i="1"/>
  <c r="AD112" i="1"/>
  <c r="AC113" i="1"/>
  <c r="AD113" i="1"/>
  <c r="AC114" i="1"/>
  <c r="AD114" i="1"/>
  <c r="AC115" i="1"/>
  <c r="AD115" i="1"/>
  <c r="AC116" i="1"/>
  <c r="AE116" i="1" s="1"/>
  <c r="AF116" i="1" s="1"/>
  <c r="AD116" i="1"/>
  <c r="AC117" i="1"/>
  <c r="AD117" i="1"/>
  <c r="AC118" i="1"/>
  <c r="AD118" i="1"/>
  <c r="AC119" i="1"/>
  <c r="AD119" i="1"/>
  <c r="AC120" i="1"/>
  <c r="AD120" i="1"/>
  <c r="AC121" i="1"/>
  <c r="AD121" i="1"/>
  <c r="AC122" i="1"/>
  <c r="AD122" i="1"/>
  <c r="AC123" i="1"/>
  <c r="AD123" i="1"/>
  <c r="AC124" i="1"/>
  <c r="AE124" i="1" s="1"/>
  <c r="AF124" i="1" s="1"/>
  <c r="AD124" i="1"/>
  <c r="AC125" i="1"/>
  <c r="AD125" i="1"/>
  <c r="AC126" i="1"/>
  <c r="AD126" i="1"/>
  <c r="AC127" i="1"/>
  <c r="AD127" i="1"/>
  <c r="AC128" i="1"/>
  <c r="AD128" i="1"/>
  <c r="AC129" i="1"/>
  <c r="AD129" i="1"/>
  <c r="AC130" i="1"/>
  <c r="AD130" i="1"/>
  <c r="AC131" i="1"/>
  <c r="AD131" i="1"/>
  <c r="AC132" i="1"/>
  <c r="AE132" i="1" s="1"/>
  <c r="AF132" i="1" s="1"/>
  <c r="AD132" i="1"/>
  <c r="AC133" i="1"/>
  <c r="AD133" i="1"/>
  <c r="AC134" i="1"/>
  <c r="AD134" i="1"/>
  <c r="AC135" i="1"/>
  <c r="AD135" i="1"/>
  <c r="AC136" i="1"/>
  <c r="AD136" i="1"/>
  <c r="AC137" i="1"/>
  <c r="AD137" i="1"/>
  <c r="AC138" i="1"/>
  <c r="AD138" i="1"/>
  <c r="AC139" i="1"/>
  <c r="AD139" i="1"/>
  <c r="AC140" i="1"/>
  <c r="AE140" i="1" s="1"/>
  <c r="AF140" i="1" s="1"/>
  <c r="AD140" i="1"/>
  <c r="AC141" i="1"/>
  <c r="AD141" i="1"/>
  <c r="AC142" i="1"/>
  <c r="AD142" i="1"/>
  <c r="AC143" i="1"/>
  <c r="AD143" i="1"/>
  <c r="AC144" i="1"/>
  <c r="AD144" i="1"/>
  <c r="AC145" i="1"/>
  <c r="AD145" i="1"/>
  <c r="AC146" i="1"/>
  <c r="AD146" i="1"/>
  <c r="AC147" i="1"/>
  <c r="AD147" i="1"/>
  <c r="AC148" i="1"/>
  <c r="AD148" i="1"/>
  <c r="AC149" i="1"/>
  <c r="AD149" i="1"/>
  <c r="AC150" i="1"/>
  <c r="AD150" i="1"/>
  <c r="AC151" i="1"/>
  <c r="AD151" i="1"/>
  <c r="AC152" i="1"/>
  <c r="AD152" i="1"/>
  <c r="AC153" i="1"/>
  <c r="AD153" i="1"/>
  <c r="AC154" i="1"/>
  <c r="AD154" i="1"/>
  <c r="AC155" i="1"/>
  <c r="AD155" i="1"/>
  <c r="AC156" i="1"/>
  <c r="AE156" i="1" s="1"/>
  <c r="AF156" i="1" s="1"/>
  <c r="AD156" i="1"/>
  <c r="AC157" i="1"/>
  <c r="AD157" i="1"/>
  <c r="AC158" i="1"/>
  <c r="AD158" i="1"/>
  <c r="AC159" i="1"/>
  <c r="AD159" i="1"/>
  <c r="AC160" i="1"/>
  <c r="AD160" i="1"/>
  <c r="AC161" i="1"/>
  <c r="AD161" i="1"/>
  <c r="AC162" i="1"/>
  <c r="AD162" i="1"/>
  <c r="AC163" i="1"/>
  <c r="AD163" i="1"/>
  <c r="AC164" i="1"/>
  <c r="AE164" i="1" s="1"/>
  <c r="AF164" i="1" s="1"/>
  <c r="AD164" i="1"/>
  <c r="AC165" i="1"/>
  <c r="AD165" i="1"/>
  <c r="AC166" i="1"/>
  <c r="AD166" i="1"/>
  <c r="AC167" i="1"/>
  <c r="AD167" i="1"/>
  <c r="AC168" i="1"/>
  <c r="AD168" i="1"/>
  <c r="AC169" i="1"/>
  <c r="AD169" i="1"/>
  <c r="AC170" i="1"/>
  <c r="AD170" i="1"/>
  <c r="AC171" i="1"/>
  <c r="AD171" i="1"/>
  <c r="AC172" i="1"/>
  <c r="AE172" i="1" s="1"/>
  <c r="AF172" i="1" s="1"/>
  <c r="AD172" i="1"/>
  <c r="AC173" i="1"/>
  <c r="AD173" i="1"/>
  <c r="AC174" i="1"/>
  <c r="AD174" i="1"/>
  <c r="AC175" i="1"/>
  <c r="AD175" i="1"/>
  <c r="AC176" i="1"/>
  <c r="AD176" i="1"/>
  <c r="AC177" i="1"/>
  <c r="AD177" i="1"/>
  <c r="AC178" i="1"/>
  <c r="AD178" i="1"/>
  <c r="AC179" i="1"/>
  <c r="AD179" i="1"/>
  <c r="AC180" i="1"/>
  <c r="AD180" i="1"/>
  <c r="AC181" i="1"/>
  <c r="AD181" i="1"/>
  <c r="AC182" i="1"/>
  <c r="AD182" i="1"/>
  <c r="AC183" i="1"/>
  <c r="AD183" i="1"/>
  <c r="AC184" i="1"/>
  <c r="AD184" i="1"/>
  <c r="AC185" i="1"/>
  <c r="AD185" i="1"/>
  <c r="AC186" i="1"/>
  <c r="AD186" i="1"/>
  <c r="AC187" i="1"/>
  <c r="AD187" i="1"/>
  <c r="AC188" i="1"/>
  <c r="AD188" i="1"/>
  <c r="AC189" i="1"/>
  <c r="AD189" i="1"/>
  <c r="AC190" i="1"/>
  <c r="AD190" i="1"/>
  <c r="AC191" i="1"/>
  <c r="AD191" i="1"/>
  <c r="AC192" i="1"/>
  <c r="AD192" i="1"/>
  <c r="AC193" i="1"/>
  <c r="AD193" i="1"/>
  <c r="AC194" i="1"/>
  <c r="AD194" i="1"/>
  <c r="AC195" i="1"/>
  <c r="AD195" i="1"/>
  <c r="AC196" i="1"/>
  <c r="AE196" i="1" s="1"/>
  <c r="AF196" i="1" s="1"/>
  <c r="AD196" i="1"/>
  <c r="AC197" i="1"/>
  <c r="AD197" i="1"/>
  <c r="AC198" i="1"/>
  <c r="AD198" i="1"/>
  <c r="AC199" i="1"/>
  <c r="AD199" i="1"/>
  <c r="AC200" i="1"/>
  <c r="AD200" i="1"/>
  <c r="AC201" i="1"/>
  <c r="AD201" i="1"/>
  <c r="AC202" i="1"/>
  <c r="AD202" i="1"/>
  <c r="AC203" i="1"/>
  <c r="AD203" i="1"/>
  <c r="AC204" i="1"/>
  <c r="AD204" i="1"/>
  <c r="AC205" i="1"/>
  <c r="AD205" i="1"/>
  <c r="AC206" i="1"/>
  <c r="AD206" i="1"/>
  <c r="AC207" i="1"/>
  <c r="AD207" i="1"/>
  <c r="AC208" i="1"/>
  <c r="AD208" i="1"/>
  <c r="AC209" i="1"/>
  <c r="AD209" i="1"/>
  <c r="AC210" i="1"/>
  <c r="AD210" i="1"/>
  <c r="AC211" i="1"/>
  <c r="AD211" i="1"/>
  <c r="AC212" i="1"/>
  <c r="AD212" i="1"/>
  <c r="AC213" i="1"/>
  <c r="AD213" i="1"/>
  <c r="AC214" i="1"/>
  <c r="AD214" i="1"/>
  <c r="AC215" i="1"/>
  <c r="AD215" i="1"/>
  <c r="AC216" i="1"/>
  <c r="AD216" i="1"/>
  <c r="AC217" i="1"/>
  <c r="AD217" i="1"/>
  <c r="AC218" i="1"/>
  <c r="AD218" i="1"/>
  <c r="AC219" i="1"/>
  <c r="AD219" i="1"/>
  <c r="AC220" i="1"/>
  <c r="AD220" i="1"/>
  <c r="AC221" i="1"/>
  <c r="AD221" i="1"/>
  <c r="AC222" i="1"/>
  <c r="AD222" i="1"/>
  <c r="AC223" i="1"/>
  <c r="AD223" i="1"/>
  <c r="AC224" i="1"/>
  <c r="AD224" i="1"/>
  <c r="AC225" i="1"/>
  <c r="AD225" i="1"/>
  <c r="AC226" i="1"/>
  <c r="AD226" i="1"/>
  <c r="AC227" i="1"/>
  <c r="AD227" i="1"/>
  <c r="AC228" i="1"/>
  <c r="AE228" i="1" s="1"/>
  <c r="AF228" i="1" s="1"/>
  <c r="AD228" i="1"/>
  <c r="AC229" i="1"/>
  <c r="AD229" i="1"/>
  <c r="AC230" i="1"/>
  <c r="AD230" i="1"/>
  <c r="AC231" i="1"/>
  <c r="AD231" i="1"/>
  <c r="AC232" i="1"/>
  <c r="AD232" i="1"/>
  <c r="AC233" i="1"/>
  <c r="AD233" i="1"/>
  <c r="AC234" i="1"/>
  <c r="AD234" i="1"/>
  <c r="AC235" i="1"/>
  <c r="AD235" i="1"/>
  <c r="AC236" i="1"/>
  <c r="AD236" i="1"/>
  <c r="AC237" i="1"/>
  <c r="AD237" i="1"/>
  <c r="AC238" i="1"/>
  <c r="AD238" i="1"/>
  <c r="AC239" i="1"/>
  <c r="AD239" i="1"/>
  <c r="AC240" i="1"/>
  <c r="AD240" i="1"/>
  <c r="AC241" i="1"/>
  <c r="AD241" i="1"/>
  <c r="AC242" i="1"/>
  <c r="AD242" i="1"/>
  <c r="AC243" i="1"/>
  <c r="AD243" i="1"/>
  <c r="AC244" i="1"/>
  <c r="AE244" i="1" s="1"/>
  <c r="AF244" i="1" s="1"/>
  <c r="AD244" i="1"/>
  <c r="AC245" i="1"/>
  <c r="AD245" i="1"/>
  <c r="AC246" i="1"/>
  <c r="AD246" i="1"/>
  <c r="AC247" i="1"/>
  <c r="AD247" i="1"/>
  <c r="AC248" i="1"/>
  <c r="AD248" i="1"/>
  <c r="AC249" i="1"/>
  <c r="AD249" i="1"/>
  <c r="AC250" i="1"/>
  <c r="AD250" i="1"/>
  <c r="AC251" i="1"/>
  <c r="AD251" i="1"/>
  <c r="AC252" i="1"/>
  <c r="AD252" i="1"/>
  <c r="AC253" i="1"/>
  <c r="AD253" i="1"/>
  <c r="AC254" i="1"/>
  <c r="AD254" i="1"/>
  <c r="AC255" i="1"/>
  <c r="AD255" i="1"/>
  <c r="AC256" i="1"/>
  <c r="AD256" i="1"/>
  <c r="AC257" i="1"/>
  <c r="AD257" i="1"/>
  <c r="AC258" i="1"/>
  <c r="AD258" i="1"/>
  <c r="AC259" i="1"/>
  <c r="AD259" i="1"/>
  <c r="AC260" i="1"/>
  <c r="AD260" i="1"/>
  <c r="AC261" i="1"/>
  <c r="AD261" i="1"/>
  <c r="AC262" i="1"/>
  <c r="AD262" i="1"/>
  <c r="AC263" i="1"/>
  <c r="AD263" i="1"/>
  <c r="AC264" i="1"/>
  <c r="AD264" i="1"/>
  <c r="AC265" i="1"/>
  <c r="AD265" i="1"/>
  <c r="AC266" i="1"/>
  <c r="AD266" i="1"/>
  <c r="AC267" i="1"/>
  <c r="AD267" i="1"/>
  <c r="AC268" i="1"/>
  <c r="AE268" i="1" s="1"/>
  <c r="AF268" i="1" s="1"/>
  <c r="AD268" i="1"/>
  <c r="AC269" i="1"/>
  <c r="AD269" i="1"/>
  <c r="AC270" i="1"/>
  <c r="AD270" i="1"/>
  <c r="AC271" i="1"/>
  <c r="AD271" i="1"/>
  <c r="AC272" i="1"/>
  <c r="AD272" i="1"/>
  <c r="AC273" i="1"/>
  <c r="AD273" i="1"/>
  <c r="AC274" i="1"/>
  <c r="AD274" i="1"/>
  <c r="AC275" i="1"/>
  <c r="AD275" i="1"/>
  <c r="AC276" i="1"/>
  <c r="AD276" i="1"/>
  <c r="AC277" i="1"/>
  <c r="AD277" i="1"/>
  <c r="AC278" i="1"/>
  <c r="AD278" i="1"/>
  <c r="AC279" i="1"/>
  <c r="AD279" i="1"/>
  <c r="AC280" i="1"/>
  <c r="AD280" i="1"/>
  <c r="AC281" i="1"/>
  <c r="AD281" i="1"/>
  <c r="AC282" i="1"/>
  <c r="AD282" i="1"/>
  <c r="AC283" i="1"/>
  <c r="AD283" i="1"/>
  <c r="AC284" i="1"/>
  <c r="AE284" i="1" s="1"/>
  <c r="AF284" i="1" s="1"/>
  <c r="AD284" i="1"/>
  <c r="AC285" i="1"/>
  <c r="AD285" i="1"/>
  <c r="AC286" i="1"/>
  <c r="AD286" i="1"/>
  <c r="AC287" i="1"/>
  <c r="AD287" i="1"/>
  <c r="AC288" i="1"/>
  <c r="AD288" i="1"/>
  <c r="AC289" i="1"/>
  <c r="AD289" i="1"/>
  <c r="AC290" i="1"/>
  <c r="AD290" i="1"/>
  <c r="AD291" i="1"/>
  <c r="AD292" i="1"/>
  <c r="AD293" i="1"/>
  <c r="AD294" i="1"/>
  <c r="AD295" i="1"/>
  <c r="AD296" i="1"/>
  <c r="AD297" i="1"/>
  <c r="AD298" i="1"/>
  <c r="AD299" i="1"/>
  <c r="AE300" i="1"/>
  <c r="AF300" i="1" s="1"/>
  <c r="AD300" i="1"/>
  <c r="AD301" i="1"/>
  <c r="AD302" i="1"/>
  <c r="AD303" i="1"/>
  <c r="AD304" i="1"/>
  <c r="AD305" i="1"/>
  <c r="AD306" i="1"/>
  <c r="AD309" i="1"/>
  <c r="AD310" i="1"/>
  <c r="AD311" i="1"/>
  <c r="AD312" i="1"/>
  <c r="AD313" i="1"/>
  <c r="AD314" i="1"/>
  <c r="AD315" i="1"/>
  <c r="AD316" i="1"/>
  <c r="AD317" i="1"/>
  <c r="AD318" i="1"/>
  <c r="AD319" i="1"/>
  <c r="AD320" i="1"/>
  <c r="AD321" i="1"/>
  <c r="AD322" i="1"/>
  <c r="AD323" i="1"/>
  <c r="AD324" i="1"/>
  <c r="AD325" i="1"/>
  <c r="AD326" i="1"/>
  <c r="AD327" i="1"/>
  <c r="AD328" i="1"/>
  <c r="AD329" i="1"/>
  <c r="AD330" i="1"/>
  <c r="AD331" i="1"/>
  <c r="AD332" i="1"/>
  <c r="AD333" i="1"/>
  <c r="AD334" i="1"/>
  <c r="AD335" i="1"/>
  <c r="AD336" i="1"/>
  <c r="AD337" i="1"/>
  <c r="AD338" i="1"/>
  <c r="AD339" i="1"/>
  <c r="AD340" i="1"/>
  <c r="AD341" i="1"/>
  <c r="AD342" i="1"/>
  <c r="AD343" i="1"/>
  <c r="AD344" i="1"/>
  <c r="AD345" i="1"/>
  <c r="AD346" i="1"/>
  <c r="AD347" i="1"/>
  <c r="AD348" i="1"/>
  <c r="AD349" i="1"/>
  <c r="AD350" i="1"/>
  <c r="AD351" i="1"/>
  <c r="AD352" i="1"/>
  <c r="AD353" i="1"/>
  <c r="AD354" i="1"/>
  <c r="AD355" i="1"/>
  <c r="AD356" i="1"/>
  <c r="AD357" i="1"/>
  <c r="AD358" i="1"/>
  <c r="AD359" i="1"/>
  <c r="AD360" i="1"/>
  <c r="AD361" i="1"/>
  <c r="AD362" i="1"/>
  <c r="AD363" i="1"/>
  <c r="AD364" i="1"/>
  <c r="AD365" i="1"/>
  <c r="AD366" i="1"/>
  <c r="AD367" i="1"/>
  <c r="AD368" i="1"/>
  <c r="AD369" i="1"/>
  <c r="AD370" i="1"/>
  <c r="AD371" i="1"/>
  <c r="AD372" i="1"/>
  <c r="AD373" i="1"/>
  <c r="AD374" i="1"/>
  <c r="AD375" i="1"/>
  <c r="AD376" i="1"/>
  <c r="AD377" i="1"/>
  <c r="AD378" i="1"/>
  <c r="AD379" i="1"/>
  <c r="AD380" i="1"/>
  <c r="AD381" i="1"/>
  <c r="AD382" i="1"/>
  <c r="AD383" i="1"/>
  <c r="AD384" i="1"/>
  <c r="AD385" i="1"/>
  <c r="AD386" i="1"/>
  <c r="AD387" i="1"/>
  <c r="AD388" i="1"/>
  <c r="AD389" i="1"/>
  <c r="AD390" i="1"/>
  <c r="AD391" i="1"/>
  <c r="AD392" i="1"/>
  <c r="AD393" i="1"/>
  <c r="AD394" i="1"/>
  <c r="AD395" i="1"/>
  <c r="AD396" i="1"/>
  <c r="AD397" i="1"/>
  <c r="AD398" i="1"/>
  <c r="AD399" i="1"/>
  <c r="AD400" i="1"/>
  <c r="AD401" i="1"/>
  <c r="AD402" i="1"/>
  <c r="AD403" i="1"/>
  <c r="AD404" i="1"/>
  <c r="AD405" i="1"/>
  <c r="AD406" i="1"/>
  <c r="AD407" i="1"/>
  <c r="AD408" i="1"/>
  <c r="AD409" i="1"/>
  <c r="AD410" i="1"/>
  <c r="AD411" i="1"/>
  <c r="AD412" i="1"/>
  <c r="AD413" i="1"/>
  <c r="AD414" i="1"/>
  <c r="AD415" i="1"/>
  <c r="AD416" i="1"/>
  <c r="AD417" i="1"/>
  <c r="AD418" i="1"/>
  <c r="AD419" i="1"/>
  <c r="AD420" i="1"/>
  <c r="AD421" i="1"/>
  <c r="AD422" i="1"/>
  <c r="AD423" i="1"/>
  <c r="AD424" i="1"/>
  <c r="AD425" i="1"/>
  <c r="AD426" i="1"/>
  <c r="AD427" i="1"/>
  <c r="AD428" i="1"/>
  <c r="AD429" i="1"/>
  <c r="AD430" i="1"/>
  <c r="AD431" i="1"/>
  <c r="AD432" i="1"/>
  <c r="AD433" i="1"/>
  <c r="AD434" i="1"/>
  <c r="AD435" i="1"/>
  <c r="AD436" i="1"/>
  <c r="AD437" i="1"/>
  <c r="AD438" i="1"/>
  <c r="AD439" i="1"/>
  <c r="AD440" i="1"/>
  <c r="AD441" i="1"/>
  <c r="AD442" i="1"/>
  <c r="AD443" i="1"/>
  <c r="AD444" i="1"/>
  <c r="AD445" i="1"/>
  <c r="AD446" i="1"/>
  <c r="AD447" i="1"/>
  <c r="AD448" i="1"/>
  <c r="AD449" i="1"/>
  <c r="AD450" i="1"/>
  <c r="AD451" i="1"/>
  <c r="AD452" i="1"/>
  <c r="AD453" i="1"/>
  <c r="AD454" i="1"/>
  <c r="AD455" i="1"/>
  <c r="AD456" i="1"/>
  <c r="AD457" i="1"/>
  <c r="AD458" i="1"/>
  <c r="AD459" i="1"/>
  <c r="AD460" i="1"/>
  <c r="AD461" i="1"/>
  <c r="AD462" i="1"/>
  <c r="AD463" i="1"/>
  <c r="AD464" i="1"/>
  <c r="AD465" i="1"/>
  <c r="AD466" i="1"/>
  <c r="AD467" i="1"/>
  <c r="AD468" i="1"/>
  <c r="AD469" i="1"/>
  <c r="AD470" i="1"/>
  <c r="AD471" i="1"/>
  <c r="AD472" i="1"/>
  <c r="AD473" i="1"/>
  <c r="AD474" i="1"/>
  <c r="AD475" i="1"/>
  <c r="AD476" i="1"/>
  <c r="AD477" i="1"/>
  <c r="AD478" i="1"/>
  <c r="AD479" i="1"/>
  <c r="AD480" i="1"/>
  <c r="AD481" i="1"/>
  <c r="AD482" i="1"/>
  <c r="AD483" i="1"/>
  <c r="AD484" i="1"/>
  <c r="AD485" i="1"/>
  <c r="AD486" i="1"/>
  <c r="AD487" i="1"/>
  <c r="AD488" i="1"/>
  <c r="AD489" i="1"/>
  <c r="AD490" i="1"/>
  <c r="AD491" i="1"/>
  <c r="AD492" i="1"/>
  <c r="AD493" i="1"/>
  <c r="AD494" i="1"/>
  <c r="AD495" i="1"/>
  <c r="AD496" i="1"/>
  <c r="AD497" i="1"/>
  <c r="AD498" i="1"/>
  <c r="AD499" i="1"/>
  <c r="AD500" i="1"/>
  <c r="AD501" i="1"/>
  <c r="AD502" i="1"/>
  <c r="AD503" i="1"/>
  <c r="AD504" i="1"/>
  <c r="AD505" i="1"/>
  <c r="AD506" i="1"/>
  <c r="AD507" i="1"/>
  <c r="AD508" i="1"/>
  <c r="AD509" i="1"/>
  <c r="AD510" i="1"/>
  <c r="AD511" i="1"/>
  <c r="AD512" i="1"/>
  <c r="AD513" i="1"/>
  <c r="AD514" i="1"/>
  <c r="AD515" i="1"/>
  <c r="AD516" i="1"/>
  <c r="AD517" i="1"/>
  <c r="AD518" i="1"/>
  <c r="AD519" i="1"/>
  <c r="AD520" i="1"/>
  <c r="AD521" i="1"/>
  <c r="AD522" i="1"/>
  <c r="AD523" i="1"/>
  <c r="AD524" i="1"/>
  <c r="AD525" i="1"/>
  <c r="AD526" i="1"/>
  <c r="AD527" i="1"/>
  <c r="AD528" i="1"/>
  <c r="AD529" i="1"/>
  <c r="AD530" i="1"/>
  <c r="AD531" i="1"/>
  <c r="AD532" i="1"/>
  <c r="AD533" i="1"/>
  <c r="AD534" i="1"/>
  <c r="AD535" i="1"/>
  <c r="AD536" i="1"/>
  <c r="AD537" i="1"/>
  <c r="AD538" i="1"/>
  <c r="AD539" i="1"/>
  <c r="AD540" i="1"/>
  <c r="AD541" i="1"/>
  <c r="AD542" i="1"/>
  <c r="AD543" i="1"/>
  <c r="AD544" i="1"/>
  <c r="AD545" i="1"/>
  <c r="AD546" i="1"/>
  <c r="AD547" i="1"/>
  <c r="AD548" i="1"/>
  <c r="AD549" i="1"/>
  <c r="AD550" i="1"/>
  <c r="AD551" i="1"/>
  <c r="AD552" i="1"/>
  <c r="AD553" i="1"/>
  <c r="AD554" i="1"/>
  <c r="AD555" i="1"/>
  <c r="AD556" i="1"/>
  <c r="AD557" i="1"/>
  <c r="AD558" i="1"/>
  <c r="AD559" i="1"/>
  <c r="AD560" i="1"/>
  <c r="AD561" i="1"/>
  <c r="AD562" i="1"/>
  <c r="AD563" i="1"/>
  <c r="AD564" i="1"/>
  <c r="AD565" i="1"/>
  <c r="AD566" i="1"/>
  <c r="AD567" i="1"/>
  <c r="AD568" i="1"/>
  <c r="AD569" i="1"/>
  <c r="AD570" i="1"/>
  <c r="AD571" i="1"/>
  <c r="AD572" i="1"/>
  <c r="AD573" i="1"/>
  <c r="AD574" i="1"/>
  <c r="AD575" i="1"/>
  <c r="AD576" i="1"/>
  <c r="AD577" i="1"/>
  <c r="AD578" i="1"/>
  <c r="AD579" i="1"/>
  <c r="AD580" i="1"/>
  <c r="AD581" i="1"/>
  <c r="AD582" i="1"/>
  <c r="AD583" i="1"/>
  <c r="AD584" i="1"/>
  <c r="AD585" i="1"/>
  <c r="AD586" i="1"/>
  <c r="AD587" i="1"/>
  <c r="AD588" i="1"/>
  <c r="AD589" i="1"/>
  <c r="AD590" i="1"/>
  <c r="AD591" i="1"/>
  <c r="AD592" i="1"/>
  <c r="AD593" i="1"/>
  <c r="AD594" i="1"/>
  <c r="AD595" i="1"/>
  <c r="AD596" i="1"/>
  <c r="AD597" i="1"/>
  <c r="AD598" i="1"/>
  <c r="AD599" i="1"/>
  <c r="AD600" i="1"/>
  <c r="AD601" i="1"/>
  <c r="AD602" i="1"/>
  <c r="AD603" i="1"/>
  <c r="AD604" i="1"/>
  <c r="AD605" i="1"/>
  <c r="AD606" i="1"/>
  <c r="AD607" i="1"/>
  <c r="AD608" i="1"/>
  <c r="AD609" i="1"/>
  <c r="AD610" i="1"/>
  <c r="AD611" i="1"/>
  <c r="AD612" i="1"/>
  <c r="AD613" i="1"/>
  <c r="AD614" i="1"/>
  <c r="AD615" i="1"/>
  <c r="AD616" i="1"/>
  <c r="AD617" i="1"/>
  <c r="AD618" i="1"/>
  <c r="AD619" i="1"/>
  <c r="AD620" i="1"/>
  <c r="AD621" i="1"/>
  <c r="AD622" i="1"/>
  <c r="AD623" i="1"/>
  <c r="AD624" i="1"/>
  <c r="AD625" i="1"/>
  <c r="AD626" i="1"/>
  <c r="AD627" i="1"/>
  <c r="AD628" i="1"/>
  <c r="AD629" i="1"/>
  <c r="AD630" i="1"/>
  <c r="AD631" i="1"/>
  <c r="AD632" i="1"/>
  <c r="AD633" i="1"/>
  <c r="AD634" i="1"/>
  <c r="AD635" i="1"/>
  <c r="AD636" i="1"/>
  <c r="AD637" i="1"/>
  <c r="AD638" i="1"/>
  <c r="AD639" i="1"/>
  <c r="AD640" i="1"/>
  <c r="AD2" i="1"/>
  <c r="AC2" i="1"/>
  <c r="G22" i="13" l="1"/>
  <c r="H21" i="13"/>
  <c r="AE421" i="1"/>
  <c r="AF421" i="1" s="1"/>
  <c r="AE397" i="1"/>
  <c r="AF397" i="1" s="1"/>
  <c r="AE333" i="1"/>
  <c r="AF333" i="1" s="1"/>
  <c r="AE413" i="1"/>
  <c r="AF413" i="1" s="1"/>
  <c r="AE405" i="1"/>
  <c r="AF405" i="1" s="1"/>
  <c r="AE381" i="1"/>
  <c r="AF381" i="1" s="1"/>
  <c r="AE341" i="1"/>
  <c r="AF341" i="1" s="1"/>
  <c r="AE293" i="1"/>
  <c r="AF293" i="1" s="1"/>
  <c r="AE285" i="1"/>
  <c r="AF285" i="1" s="1"/>
  <c r="AE277" i="1"/>
  <c r="AF277" i="1" s="1"/>
  <c r="AE261" i="1"/>
  <c r="AF261" i="1" s="1"/>
  <c r="AE245" i="1"/>
  <c r="AF245" i="1" s="1"/>
  <c r="AE237" i="1"/>
  <c r="AF237" i="1" s="1"/>
  <c r="AE221" i="1"/>
  <c r="AF221" i="1" s="1"/>
  <c r="AE205" i="1"/>
  <c r="AF205" i="1" s="1"/>
  <c r="AE197" i="1"/>
  <c r="AF197" i="1" s="1"/>
  <c r="AE181" i="1"/>
  <c r="AF181" i="1" s="1"/>
  <c r="AE173" i="1"/>
  <c r="AF173" i="1" s="1"/>
  <c r="AE157" i="1"/>
  <c r="AF157" i="1" s="1"/>
  <c r="AE141" i="1"/>
  <c r="AF141" i="1" s="1"/>
  <c r="AE133" i="1"/>
  <c r="AF133" i="1" s="1"/>
  <c r="AE125" i="1"/>
  <c r="AF125" i="1" s="1"/>
  <c r="AE85" i="1"/>
  <c r="AF85" i="1" s="1"/>
  <c r="AE77" i="1"/>
  <c r="AF77" i="1" s="1"/>
  <c r="AE69" i="1"/>
  <c r="AF69" i="1" s="1"/>
  <c r="AE61" i="1"/>
  <c r="AF61" i="1" s="1"/>
  <c r="AE372" i="1"/>
  <c r="AF372" i="1" s="1"/>
  <c r="AE348" i="1"/>
  <c r="AF348" i="1" s="1"/>
  <c r="AE35" i="1"/>
  <c r="AF35" i="1" s="1"/>
  <c r="AE23" i="1"/>
  <c r="AF23" i="1" s="1"/>
  <c r="AE533" i="1"/>
  <c r="AF533" i="1" s="1"/>
  <c r="AE637" i="1"/>
  <c r="AF637" i="1" s="1"/>
  <c r="AE613" i="1"/>
  <c r="AF613" i="1" s="1"/>
  <c r="AE635" i="1"/>
  <c r="AF635" i="1" s="1"/>
  <c r="AE627" i="1"/>
  <c r="AF627" i="1" s="1"/>
  <c r="AE619" i="1"/>
  <c r="AF619" i="1" s="1"/>
  <c r="AE611" i="1"/>
  <c r="AF611" i="1" s="1"/>
  <c r="AE603" i="1"/>
  <c r="AF603" i="1" s="1"/>
  <c r="AE595" i="1"/>
  <c r="AF595" i="1" s="1"/>
  <c r="AE587" i="1"/>
  <c r="AF587" i="1" s="1"/>
  <c r="AE579" i="1"/>
  <c r="AF579" i="1" s="1"/>
  <c r="AE571" i="1"/>
  <c r="AF571" i="1" s="1"/>
  <c r="AE563" i="1"/>
  <c r="AF563" i="1" s="1"/>
  <c r="AE555" i="1"/>
  <c r="AF555" i="1" s="1"/>
  <c r="AE547" i="1"/>
  <c r="AF547" i="1" s="1"/>
  <c r="AE539" i="1"/>
  <c r="AF539" i="1" s="1"/>
  <c r="AE531" i="1"/>
  <c r="AF531" i="1" s="1"/>
  <c r="AE523" i="1"/>
  <c r="AF523" i="1" s="1"/>
  <c r="AE515" i="1"/>
  <c r="AF515" i="1" s="1"/>
  <c r="AE507" i="1"/>
  <c r="AF507" i="1" s="1"/>
  <c r="AE499" i="1"/>
  <c r="AF499" i="1" s="1"/>
  <c r="AE491" i="1"/>
  <c r="AF491" i="1" s="1"/>
  <c r="AE483" i="1"/>
  <c r="AF483" i="1" s="1"/>
  <c r="AE475" i="1"/>
  <c r="AF475" i="1" s="1"/>
  <c r="AE467" i="1"/>
  <c r="AF467" i="1" s="1"/>
  <c r="AE459" i="1"/>
  <c r="AF459" i="1" s="1"/>
  <c r="AE451" i="1"/>
  <c r="AF451" i="1" s="1"/>
  <c r="AE443" i="1"/>
  <c r="AF443" i="1" s="1"/>
  <c r="AE435" i="1"/>
  <c r="AF435" i="1" s="1"/>
  <c r="AE316" i="1"/>
  <c r="AF316" i="1" s="1"/>
  <c r="AE604" i="1"/>
  <c r="AF604" i="1" s="1"/>
  <c r="AE540" i="1"/>
  <c r="AF540" i="1" s="1"/>
  <c r="AE508" i="1"/>
  <c r="AF508" i="1" s="1"/>
  <c r="AE484" i="1"/>
  <c r="AF484" i="1" s="1"/>
  <c r="AE476" i="1"/>
  <c r="AF476" i="1" s="1"/>
  <c r="AE468" i="1"/>
  <c r="AF468" i="1" s="1"/>
  <c r="AE460" i="1"/>
  <c r="AF460" i="1" s="1"/>
  <c r="AE428" i="1"/>
  <c r="AF428" i="1" s="1"/>
  <c r="AE420" i="1"/>
  <c r="AF420" i="1" s="1"/>
  <c r="AE412" i="1"/>
  <c r="AF412" i="1" s="1"/>
  <c r="AE404" i="1"/>
  <c r="AF404" i="1" s="1"/>
  <c r="AE396" i="1"/>
  <c r="AF396" i="1" s="1"/>
  <c r="AE388" i="1"/>
  <c r="AF388" i="1" s="1"/>
  <c r="AE380" i="1"/>
  <c r="AF380" i="1" s="1"/>
  <c r="AE364" i="1"/>
  <c r="AF364" i="1" s="1"/>
  <c r="AE356" i="1"/>
  <c r="AF356" i="1" s="1"/>
  <c r="AE324" i="1"/>
  <c r="AF324" i="1" s="1"/>
  <c r="AE620" i="1"/>
  <c r="AF620" i="1" s="1"/>
  <c r="AE612" i="1"/>
  <c r="AF612" i="1" s="1"/>
  <c r="AE596" i="1"/>
  <c r="AF596" i="1" s="1"/>
  <c r="AE532" i="1"/>
  <c r="AF532" i="1" s="1"/>
  <c r="AE636" i="1"/>
  <c r="AF636" i="1" s="1"/>
  <c r="AE588" i="1"/>
  <c r="AF588" i="1" s="1"/>
  <c r="AE548" i="1"/>
  <c r="AF548" i="1" s="1"/>
  <c r="AE524" i="1"/>
  <c r="AF524" i="1" s="1"/>
  <c r="AE492" i="1"/>
  <c r="AF492" i="1" s="1"/>
  <c r="AE72" i="1"/>
  <c r="AF72" i="1" s="1"/>
  <c r="AE406" i="1"/>
  <c r="AF406" i="1" s="1"/>
  <c r="AE342" i="1"/>
  <c r="AF342" i="1" s="1"/>
  <c r="AE182" i="1"/>
  <c r="AF182" i="1" s="1"/>
  <c r="AE86" i="1"/>
  <c r="AF86" i="1" s="1"/>
  <c r="AE54" i="1"/>
  <c r="AF54" i="1" s="1"/>
  <c r="AE46" i="1"/>
  <c r="AF46" i="1" s="1"/>
  <c r="AE38" i="1"/>
  <c r="AF38" i="1" s="1"/>
  <c r="AE30" i="1"/>
  <c r="AF30" i="1" s="1"/>
  <c r="AE22" i="1"/>
  <c r="AF22" i="1" s="1"/>
  <c r="AE6" i="1"/>
  <c r="AF6" i="1" s="1"/>
  <c r="AE320" i="1"/>
  <c r="AF320" i="1" s="1"/>
  <c r="AE113" i="1"/>
  <c r="AF113" i="1" s="1"/>
  <c r="AE504" i="1"/>
  <c r="AF504" i="1" s="1"/>
  <c r="J641" i="1"/>
  <c r="AE633" i="1"/>
  <c r="AF633" i="1" s="1"/>
  <c r="AE617" i="1"/>
  <c r="AF617" i="1" s="1"/>
  <c r="AE585" i="1"/>
  <c r="AF585" i="1" s="1"/>
  <c r="AE545" i="1"/>
  <c r="AF545" i="1" s="1"/>
  <c r="AE537" i="1"/>
  <c r="AF537" i="1" s="1"/>
  <c r="AE529" i="1"/>
  <c r="AF529" i="1" s="1"/>
  <c r="AE521" i="1"/>
  <c r="AF521" i="1" s="1"/>
  <c r="AE505" i="1"/>
  <c r="AF505" i="1" s="1"/>
  <c r="AE489" i="1"/>
  <c r="AF489" i="1" s="1"/>
  <c r="AE377" i="1"/>
  <c r="AF377" i="1" s="1"/>
  <c r="AE265" i="1"/>
  <c r="AF265" i="1" s="1"/>
  <c r="AE632" i="1"/>
  <c r="AF632" i="1" s="1"/>
  <c r="AE568" i="1"/>
  <c r="AF568" i="1" s="1"/>
  <c r="AE472" i="1"/>
  <c r="AF472" i="1" s="1"/>
  <c r="AE440" i="1"/>
  <c r="AF440" i="1" s="1"/>
  <c r="AE600" i="1"/>
  <c r="AF600" i="1" s="1"/>
  <c r="AE625" i="1"/>
  <c r="AF625" i="1" s="1"/>
  <c r="AE609" i="1"/>
  <c r="AF609" i="1" s="1"/>
  <c r="AE601" i="1"/>
  <c r="AF601" i="1" s="1"/>
  <c r="AE593" i="1"/>
  <c r="AF593" i="1" s="1"/>
  <c r="AE577" i="1"/>
  <c r="AF577" i="1" s="1"/>
  <c r="AE569" i="1"/>
  <c r="AF569" i="1" s="1"/>
  <c r="AE561" i="1"/>
  <c r="AF561" i="1" s="1"/>
  <c r="AE553" i="1"/>
  <c r="AF553" i="1" s="1"/>
  <c r="AE513" i="1"/>
  <c r="AF513" i="1" s="1"/>
  <c r="AD641" i="1"/>
  <c r="AC641" i="1"/>
  <c r="AE497" i="1"/>
  <c r="AF497" i="1" s="1"/>
  <c r="AE481" i="1"/>
  <c r="AF481" i="1" s="1"/>
  <c r="AE304" i="1"/>
  <c r="AF304" i="1" s="1"/>
  <c r="AE280" i="1"/>
  <c r="AF280" i="1" s="1"/>
  <c r="AE264" i="1"/>
  <c r="AF264" i="1" s="1"/>
  <c r="AE208" i="1"/>
  <c r="AF208" i="1" s="1"/>
  <c r="AE168" i="1"/>
  <c r="AF168" i="1" s="1"/>
  <c r="AE64" i="1"/>
  <c r="AF64" i="1" s="1"/>
  <c r="AE32" i="1"/>
  <c r="AF32" i="1" s="1"/>
  <c r="AE24" i="1"/>
  <c r="AF24" i="1" s="1"/>
  <c r="AE631" i="1"/>
  <c r="AF631" i="1" s="1"/>
  <c r="AE567" i="1"/>
  <c r="AF567" i="1" s="1"/>
  <c r="AE503" i="1"/>
  <c r="AF503" i="1" s="1"/>
  <c r="AE439" i="1"/>
  <c r="AF439" i="1" s="1"/>
  <c r="AE129" i="1"/>
  <c r="AF129" i="1" s="1"/>
  <c r="AE97" i="1"/>
  <c r="AF97" i="1" s="1"/>
  <c r="AE9" i="1"/>
  <c r="AF9" i="1" s="1"/>
  <c r="AE422" i="1"/>
  <c r="AF422" i="1" s="1"/>
  <c r="AE398" i="1"/>
  <c r="AF398" i="1" s="1"/>
  <c r="AE382" i="1"/>
  <c r="AF382" i="1" s="1"/>
  <c r="AE374" i="1"/>
  <c r="AF374" i="1" s="1"/>
  <c r="AE366" i="1"/>
  <c r="AF366" i="1" s="1"/>
  <c r="AE334" i="1"/>
  <c r="AF334" i="1" s="1"/>
  <c r="AE326" i="1"/>
  <c r="AF326" i="1" s="1"/>
  <c r="AE246" i="1"/>
  <c r="AF246" i="1" s="1"/>
  <c r="AE238" i="1"/>
  <c r="AF238" i="1" s="1"/>
  <c r="AE230" i="1"/>
  <c r="AF230" i="1" s="1"/>
  <c r="AE222" i="1"/>
  <c r="AF222" i="1" s="1"/>
  <c r="AE206" i="1"/>
  <c r="AF206" i="1" s="1"/>
  <c r="AE198" i="1"/>
  <c r="AF198" i="1" s="1"/>
  <c r="AE190" i="1"/>
  <c r="AF190" i="1" s="1"/>
  <c r="AE158" i="1"/>
  <c r="AF158" i="1" s="1"/>
  <c r="AE142" i="1"/>
  <c r="AF142" i="1" s="1"/>
  <c r="AE134" i="1"/>
  <c r="AF134" i="1" s="1"/>
  <c r="AE118" i="1"/>
  <c r="AF118" i="1" s="1"/>
  <c r="AE94" i="1"/>
  <c r="AF94" i="1" s="1"/>
  <c r="AE409" i="1"/>
  <c r="AF409" i="1" s="1"/>
  <c r="AE353" i="1"/>
  <c r="AF353" i="1" s="1"/>
  <c r="AE337" i="1"/>
  <c r="AF337" i="1" s="1"/>
  <c r="AE321" i="1"/>
  <c r="AF321" i="1" s="1"/>
  <c r="AE281" i="1"/>
  <c r="AF281" i="1" s="1"/>
  <c r="AE209" i="1"/>
  <c r="AF209" i="1" s="1"/>
  <c r="AE629" i="1"/>
  <c r="AF629" i="1" s="1"/>
  <c r="AE621" i="1"/>
  <c r="AF621" i="1" s="1"/>
  <c r="AE605" i="1"/>
  <c r="AF605" i="1" s="1"/>
  <c r="AE597" i="1"/>
  <c r="AF597" i="1" s="1"/>
  <c r="AE589" i="1"/>
  <c r="AF589" i="1" s="1"/>
  <c r="AE581" i="1"/>
  <c r="AF581" i="1" s="1"/>
  <c r="AE573" i="1"/>
  <c r="AF573" i="1" s="1"/>
  <c r="AE565" i="1"/>
  <c r="AF565" i="1" s="1"/>
  <c r="AE557" i="1"/>
  <c r="AF557" i="1" s="1"/>
  <c r="AE549" i="1"/>
  <c r="AF549" i="1" s="1"/>
  <c r="AE541" i="1"/>
  <c r="AF541" i="1" s="1"/>
  <c r="AE525" i="1"/>
  <c r="AF525" i="1" s="1"/>
  <c r="AE517" i="1"/>
  <c r="AF517" i="1" s="1"/>
  <c r="AE509" i="1"/>
  <c r="AF509" i="1" s="1"/>
  <c r="AE501" i="1"/>
  <c r="AF501" i="1" s="1"/>
  <c r="AE493" i="1"/>
  <c r="AF493" i="1" s="1"/>
  <c r="AE485" i="1"/>
  <c r="AF485" i="1" s="1"/>
  <c r="AE477" i="1"/>
  <c r="AF477" i="1" s="1"/>
  <c r="AE469" i="1"/>
  <c r="AF469" i="1" s="1"/>
  <c r="AE461" i="1"/>
  <c r="AF461" i="1" s="1"/>
  <c r="AE453" i="1"/>
  <c r="AF453" i="1" s="1"/>
  <c r="AE445" i="1"/>
  <c r="AF445" i="1" s="1"/>
  <c r="AE437" i="1"/>
  <c r="AF437" i="1" s="1"/>
  <c r="AE430" i="1"/>
  <c r="AF430" i="1" s="1"/>
  <c r="AE414" i="1"/>
  <c r="AF414" i="1" s="1"/>
  <c r="AE390" i="1"/>
  <c r="AF390" i="1" s="1"/>
  <c r="AE376" i="1"/>
  <c r="AF376" i="1" s="1"/>
  <c r="AE2" i="1"/>
  <c r="AF2" i="1" s="1"/>
  <c r="AE473" i="1"/>
  <c r="AF473" i="1" s="1"/>
  <c r="AE465" i="1"/>
  <c r="AF465" i="1" s="1"/>
  <c r="AE457" i="1"/>
  <c r="AF457" i="1" s="1"/>
  <c r="AE449" i="1"/>
  <c r="AF449" i="1" s="1"/>
  <c r="AE441" i="1"/>
  <c r="AF441" i="1" s="1"/>
  <c r="AE433" i="1"/>
  <c r="AF433" i="1" s="1"/>
  <c r="AE426" i="1"/>
  <c r="AF426" i="1" s="1"/>
  <c r="AE418" i="1"/>
  <c r="AF418" i="1" s="1"/>
  <c r="AE410" i="1"/>
  <c r="AF410" i="1" s="1"/>
  <c r="AE402" i="1"/>
  <c r="AF402" i="1" s="1"/>
  <c r="AE394" i="1"/>
  <c r="AF394" i="1" s="1"/>
  <c r="AE386" i="1"/>
  <c r="AF386" i="1" s="1"/>
  <c r="AE378" i="1"/>
  <c r="AF378" i="1" s="1"/>
  <c r="AE370" i="1"/>
  <c r="AF370" i="1" s="1"/>
  <c r="AE362" i="1"/>
  <c r="AF362" i="1" s="1"/>
  <c r="AE354" i="1"/>
  <c r="AF354" i="1" s="1"/>
  <c r="AE346" i="1"/>
  <c r="AF346" i="1" s="1"/>
  <c r="AE330" i="1"/>
  <c r="AF330" i="1" s="1"/>
  <c r="AE226" i="1"/>
  <c r="AF226" i="1" s="1"/>
  <c r="AE218" i="1"/>
  <c r="AF218" i="1" s="1"/>
  <c r="AE202" i="1"/>
  <c r="AF202" i="1" s="1"/>
  <c r="AE194" i="1"/>
  <c r="AF194" i="1" s="1"/>
  <c r="AE186" i="1"/>
  <c r="AF186" i="1" s="1"/>
  <c r="AE178" i="1"/>
  <c r="AF178" i="1" s="1"/>
  <c r="AE170" i="1"/>
  <c r="AF170" i="1" s="1"/>
  <c r="AE162" i="1"/>
  <c r="AF162" i="1" s="1"/>
  <c r="AE154" i="1"/>
  <c r="AF154" i="1" s="1"/>
  <c r="AE146" i="1"/>
  <c r="AF146" i="1" s="1"/>
  <c r="AE138" i="1"/>
  <c r="AF138" i="1" s="1"/>
  <c r="AE130" i="1"/>
  <c r="AF130" i="1" s="1"/>
  <c r="AE122" i="1"/>
  <c r="AF122" i="1" s="1"/>
  <c r="AE114" i="1"/>
  <c r="AF114" i="1" s="1"/>
  <c r="AE98" i="1"/>
  <c r="AF98" i="1" s="1"/>
  <c r="AE82" i="1"/>
  <c r="AF82" i="1" s="1"/>
  <c r="AE74" i="1"/>
  <c r="AF74" i="1" s="1"/>
  <c r="AE66" i="1"/>
  <c r="AF66" i="1" s="1"/>
  <c r="AE58" i="1"/>
  <c r="AF58" i="1" s="1"/>
  <c r="AE50" i="1"/>
  <c r="AF50" i="1" s="1"/>
  <c r="AE42" i="1"/>
  <c r="AF42" i="1" s="1"/>
  <c r="AE34" i="1"/>
  <c r="AF34" i="1" s="1"/>
  <c r="AE26" i="1"/>
  <c r="AF26" i="1" s="1"/>
  <c r="AE18" i="1"/>
  <c r="AF18" i="1" s="1"/>
  <c r="AE214" i="1"/>
  <c r="AF214" i="1" s="1"/>
  <c r="AE166" i="1"/>
  <c r="AF166" i="1" s="1"/>
  <c r="AE78" i="1"/>
  <c r="AF78" i="1" s="1"/>
  <c r="AE62" i="1"/>
  <c r="AF62" i="1" s="1"/>
  <c r="AE640" i="1"/>
  <c r="AF640" i="1" s="1"/>
  <c r="AE624" i="1"/>
  <c r="AF624" i="1" s="1"/>
  <c r="AE616" i="1"/>
  <c r="AF616" i="1" s="1"/>
  <c r="AE608" i="1"/>
  <c r="AF608" i="1" s="1"/>
  <c r="AE592" i="1"/>
  <c r="AF592" i="1" s="1"/>
  <c r="AE584" i="1"/>
  <c r="AF584" i="1" s="1"/>
  <c r="AE576" i="1"/>
  <c r="AF576" i="1" s="1"/>
  <c r="AE560" i="1"/>
  <c r="AF560" i="1" s="1"/>
  <c r="AE552" i="1"/>
  <c r="AF552" i="1" s="1"/>
  <c r="AE544" i="1"/>
  <c r="AF544" i="1" s="1"/>
  <c r="AE536" i="1"/>
  <c r="AF536" i="1" s="1"/>
  <c r="AE528" i="1"/>
  <c r="AF528" i="1" s="1"/>
  <c r="AE520" i="1"/>
  <c r="AF520" i="1" s="1"/>
  <c r="AE512" i="1"/>
  <c r="AF512" i="1" s="1"/>
  <c r="AE496" i="1"/>
  <c r="AF496" i="1" s="1"/>
  <c r="AE488" i="1"/>
  <c r="AF488" i="1" s="1"/>
  <c r="AE480" i="1"/>
  <c r="AF480" i="1" s="1"/>
  <c r="AE464" i="1"/>
  <c r="AF464" i="1" s="1"/>
  <c r="AE456" i="1"/>
  <c r="AF456" i="1" s="1"/>
  <c r="AE448" i="1"/>
  <c r="AF448" i="1" s="1"/>
  <c r="AE425" i="1"/>
  <c r="AF425" i="1" s="1"/>
  <c r="AE417" i="1"/>
  <c r="AF417" i="1" s="1"/>
  <c r="AE401" i="1"/>
  <c r="AF401" i="1" s="1"/>
  <c r="AE393" i="1"/>
  <c r="AF393" i="1" s="1"/>
  <c r="AE385" i="1"/>
  <c r="AF385" i="1" s="1"/>
  <c r="AE369" i="1"/>
  <c r="AF369" i="1" s="1"/>
  <c r="AE361" i="1"/>
  <c r="AF361" i="1" s="1"/>
  <c r="AE345" i="1"/>
  <c r="AF345" i="1" s="1"/>
  <c r="AE329" i="1"/>
  <c r="AF329" i="1" s="1"/>
  <c r="AE313" i="1"/>
  <c r="AF313" i="1" s="1"/>
  <c r="AE471" i="1"/>
  <c r="AF471" i="1" s="1"/>
  <c r="AE408" i="1"/>
  <c r="AF408" i="1" s="1"/>
  <c r="AE352" i="1"/>
  <c r="AF352" i="1" s="1"/>
  <c r="AE112" i="1"/>
  <c r="AF112" i="1" s="1"/>
  <c r="AE104" i="1"/>
  <c r="AF104" i="1" s="1"/>
  <c r="AE88" i="1"/>
  <c r="AF88" i="1" s="1"/>
  <c r="AE56" i="1"/>
  <c r="AF56" i="1" s="1"/>
  <c r="AE48" i="1"/>
  <c r="AF48" i="1" s="1"/>
  <c r="AE628" i="1"/>
  <c r="AF628" i="1" s="1"/>
  <c r="AE580" i="1"/>
  <c r="AF580" i="1" s="1"/>
  <c r="AE572" i="1"/>
  <c r="AF572" i="1" s="1"/>
  <c r="AE564" i="1"/>
  <c r="AF564" i="1" s="1"/>
  <c r="AE556" i="1"/>
  <c r="AF556" i="1" s="1"/>
  <c r="AE516" i="1"/>
  <c r="AF516" i="1" s="1"/>
  <c r="AE500" i="1"/>
  <c r="AF500" i="1" s="1"/>
  <c r="AE452" i="1"/>
  <c r="AF452" i="1" s="1"/>
  <c r="AE444" i="1"/>
  <c r="AF444" i="1" s="1"/>
  <c r="AE436" i="1"/>
  <c r="AF436" i="1" s="1"/>
  <c r="AE429" i="1"/>
  <c r="AF429" i="1" s="1"/>
  <c r="AE389" i="1"/>
  <c r="AF389" i="1" s="1"/>
  <c r="AE373" i="1"/>
  <c r="AF373" i="1" s="1"/>
  <c r="AE357" i="1"/>
  <c r="AF357" i="1" s="1"/>
  <c r="AE349" i="1"/>
  <c r="AF349" i="1" s="1"/>
  <c r="AE325" i="1"/>
  <c r="AF325" i="1" s="1"/>
  <c r="AE317" i="1"/>
  <c r="AF317" i="1" s="1"/>
  <c r="AE301" i="1"/>
  <c r="AF301" i="1" s="1"/>
  <c r="AE269" i="1"/>
  <c r="AF269" i="1" s="1"/>
  <c r="AE253" i="1"/>
  <c r="AF253" i="1" s="1"/>
  <c r="AE213" i="1"/>
  <c r="AF213" i="1" s="1"/>
  <c r="AE189" i="1"/>
  <c r="AF189" i="1" s="1"/>
  <c r="AE165" i="1"/>
  <c r="AF165" i="1" s="1"/>
  <c r="AE149" i="1"/>
  <c r="AF149" i="1" s="1"/>
  <c r="AE117" i="1"/>
  <c r="AF117" i="1" s="1"/>
  <c r="AE101" i="1"/>
  <c r="AF101" i="1" s="1"/>
  <c r="AE599" i="1"/>
  <c r="AF599" i="1" s="1"/>
  <c r="AE535" i="1"/>
  <c r="AF535" i="1" s="1"/>
  <c r="AE305" i="1"/>
  <c r="AF305" i="1" s="1"/>
  <c r="AE297" i="1"/>
  <c r="AF297" i="1" s="1"/>
  <c r="AE289" i="1"/>
  <c r="AF289" i="1" s="1"/>
  <c r="AE273" i="1"/>
  <c r="AF273" i="1" s="1"/>
  <c r="AE257" i="1"/>
  <c r="AF257" i="1" s="1"/>
  <c r="AE249" i="1"/>
  <c r="AF249" i="1" s="1"/>
  <c r="AE241" i="1"/>
  <c r="AF241" i="1" s="1"/>
  <c r="AE233" i="1"/>
  <c r="AF233" i="1" s="1"/>
  <c r="AE225" i="1"/>
  <c r="AF225" i="1" s="1"/>
  <c r="AE217" i="1"/>
  <c r="AF217" i="1" s="1"/>
  <c r="AE201" i="1"/>
  <c r="AF201" i="1" s="1"/>
  <c r="AE193" i="1"/>
  <c r="AF193" i="1" s="1"/>
  <c r="AE185" i="1"/>
  <c r="AF185" i="1" s="1"/>
  <c r="AE177" i="1"/>
  <c r="AF177" i="1" s="1"/>
  <c r="AE169" i="1"/>
  <c r="AF169" i="1" s="1"/>
  <c r="AE161" i="1"/>
  <c r="AF161" i="1" s="1"/>
  <c r="AE153" i="1"/>
  <c r="AF153" i="1" s="1"/>
  <c r="AE145" i="1"/>
  <c r="AF145" i="1" s="1"/>
  <c r="AE137" i="1"/>
  <c r="AF137" i="1" s="1"/>
  <c r="AE121" i="1"/>
  <c r="AF121" i="1" s="1"/>
  <c r="AE81" i="1"/>
  <c r="AF81" i="1" s="1"/>
  <c r="AE65" i="1"/>
  <c r="AF65" i="1" s="1"/>
  <c r="AE57" i="1"/>
  <c r="AF57" i="1" s="1"/>
  <c r="AE49" i="1"/>
  <c r="AF49" i="1" s="1"/>
  <c r="AE41" i="1"/>
  <c r="AF41" i="1" s="1"/>
  <c r="AE33" i="1"/>
  <c r="AF33" i="1" s="1"/>
  <c r="AE25" i="1"/>
  <c r="AF25" i="1" s="1"/>
  <c r="AE623" i="1"/>
  <c r="AF623" i="1" s="1"/>
  <c r="AE615" i="1"/>
  <c r="AF615" i="1" s="1"/>
  <c r="AE607" i="1"/>
  <c r="AF607" i="1" s="1"/>
  <c r="AE591" i="1"/>
  <c r="AF591" i="1" s="1"/>
  <c r="AE583" i="1"/>
  <c r="AF583" i="1" s="1"/>
  <c r="AE575" i="1"/>
  <c r="AF575" i="1" s="1"/>
  <c r="AE559" i="1"/>
  <c r="AF559" i="1" s="1"/>
  <c r="AE551" i="1"/>
  <c r="AF551" i="1" s="1"/>
  <c r="AE543" i="1"/>
  <c r="AF543" i="1" s="1"/>
  <c r="AE527" i="1"/>
  <c r="AF527" i="1" s="1"/>
  <c r="AE519" i="1"/>
  <c r="AF519" i="1" s="1"/>
  <c r="AE511" i="1"/>
  <c r="AF511" i="1" s="1"/>
  <c r="AE495" i="1"/>
  <c r="AF495" i="1" s="1"/>
  <c r="AE487" i="1"/>
  <c r="AF487" i="1" s="1"/>
  <c r="AE479" i="1"/>
  <c r="AF479" i="1" s="1"/>
  <c r="AE463" i="1"/>
  <c r="AF463" i="1" s="1"/>
  <c r="AE455" i="1"/>
  <c r="AF455" i="1" s="1"/>
  <c r="AE447" i="1"/>
  <c r="AF447" i="1" s="1"/>
  <c r="AE432" i="1"/>
  <c r="AF432" i="1" s="1"/>
  <c r="AE424" i="1"/>
  <c r="AF424" i="1" s="1"/>
  <c r="AE416" i="1"/>
  <c r="AF416" i="1" s="1"/>
  <c r="AE400" i="1"/>
  <c r="AF400" i="1" s="1"/>
  <c r="AE392" i="1"/>
  <c r="AF392" i="1" s="1"/>
  <c r="AE384" i="1"/>
  <c r="AF384" i="1" s="1"/>
  <c r="AE368" i="1"/>
  <c r="AF368" i="1" s="1"/>
  <c r="AE360" i="1"/>
  <c r="AF360" i="1" s="1"/>
  <c r="AE344" i="1"/>
  <c r="AF344" i="1" s="1"/>
  <c r="AE312" i="1"/>
  <c r="AF312" i="1" s="1"/>
  <c r="AE288" i="1"/>
  <c r="AF288" i="1" s="1"/>
  <c r="AE272" i="1"/>
  <c r="AF272" i="1" s="1"/>
  <c r="AE248" i="1"/>
  <c r="AF248" i="1" s="1"/>
  <c r="AE232" i="1"/>
  <c r="AF232" i="1" s="1"/>
  <c r="AE144" i="1"/>
  <c r="AF144" i="1" s="1"/>
  <c r="AE136" i="1"/>
  <c r="AF136" i="1" s="1"/>
  <c r="AE80" i="1"/>
  <c r="AF80" i="1" s="1"/>
  <c r="AE639" i="1"/>
  <c r="AF639" i="1" s="1"/>
  <c r="AE365" i="1"/>
  <c r="AF365" i="1" s="1"/>
  <c r="AE358" i="1"/>
  <c r="AF358" i="1" s="1"/>
  <c r="AE350" i="1"/>
  <c r="AF350" i="1" s="1"/>
  <c r="AE340" i="1"/>
  <c r="AF340" i="1" s="1"/>
  <c r="AE338" i="1"/>
  <c r="AF338" i="1" s="1"/>
  <c r="AE336" i="1"/>
  <c r="AF336" i="1" s="1"/>
  <c r="AE332" i="1"/>
  <c r="AF332" i="1" s="1"/>
  <c r="AE328" i="1"/>
  <c r="AF328" i="1" s="1"/>
  <c r="AE309" i="1"/>
  <c r="AF309" i="1" s="1"/>
  <c r="AE296" i="1"/>
  <c r="AF296" i="1" s="1"/>
  <c r="AE292" i="1"/>
  <c r="AF292" i="1" s="1"/>
  <c r="AE276" i="1"/>
  <c r="AF276" i="1" s="1"/>
  <c r="AE322" i="1"/>
  <c r="AF322" i="1" s="1"/>
  <c r="AE314" i="1"/>
  <c r="AF314" i="1" s="1"/>
  <c r="AE306" i="1"/>
  <c r="AF306" i="1" s="1"/>
  <c r="AE298" i="1"/>
  <c r="AF298" i="1" s="1"/>
  <c r="AE290" i="1"/>
  <c r="AF290" i="1" s="1"/>
  <c r="AE282" i="1"/>
  <c r="AF282" i="1" s="1"/>
  <c r="AE274" i="1"/>
  <c r="AF274" i="1" s="1"/>
  <c r="AE266" i="1"/>
  <c r="AF266" i="1" s="1"/>
  <c r="AE318" i="1"/>
  <c r="AF318" i="1" s="1"/>
  <c r="AE310" i="1"/>
  <c r="AF310" i="1" s="1"/>
  <c r="AE302" i="1"/>
  <c r="AF302" i="1" s="1"/>
  <c r="AE294" i="1"/>
  <c r="AF294" i="1" s="1"/>
  <c r="AE286" i="1"/>
  <c r="AF286" i="1" s="1"/>
  <c r="AE278" i="1"/>
  <c r="AF278" i="1" s="1"/>
  <c r="AE270" i="1"/>
  <c r="AF270" i="1" s="1"/>
  <c r="AE262" i="1"/>
  <c r="AF262" i="1" s="1"/>
  <c r="AE260" i="1"/>
  <c r="AF260" i="1" s="1"/>
  <c r="AE254" i="1"/>
  <c r="AF254" i="1" s="1"/>
  <c r="AE252" i="1"/>
  <c r="AF252" i="1" s="1"/>
  <c r="AE240" i="1"/>
  <c r="AF240" i="1" s="1"/>
  <c r="AE236" i="1"/>
  <c r="AF236" i="1" s="1"/>
  <c r="AE258" i="1"/>
  <c r="AF258" i="1" s="1"/>
  <c r="AE250" i="1"/>
  <c r="AF250" i="1" s="1"/>
  <c r="AE242" i="1"/>
  <c r="AF242" i="1" s="1"/>
  <c r="AE234" i="1"/>
  <c r="AF234" i="1" s="1"/>
  <c r="AE256" i="1"/>
  <c r="AF256" i="1" s="1"/>
  <c r="AE229" i="1"/>
  <c r="AF229" i="1" s="1"/>
  <c r="AE224" i="1"/>
  <c r="AF224" i="1" s="1"/>
  <c r="AE220" i="1"/>
  <c r="AF220" i="1" s="1"/>
  <c r="AE216" i="1"/>
  <c r="AF216" i="1" s="1"/>
  <c r="AE212" i="1"/>
  <c r="AF212" i="1" s="1"/>
  <c r="AE210" i="1"/>
  <c r="AF210" i="1" s="1"/>
  <c r="AE204" i="1"/>
  <c r="AF204" i="1" s="1"/>
  <c r="AE200" i="1"/>
  <c r="AF200" i="1" s="1"/>
  <c r="AE188" i="1"/>
  <c r="AF188" i="1" s="1"/>
  <c r="AE184" i="1"/>
  <c r="AF184" i="1" s="1"/>
  <c r="AE180" i="1"/>
  <c r="AF180" i="1" s="1"/>
  <c r="AE176" i="1"/>
  <c r="AF176" i="1" s="1"/>
  <c r="AE174" i="1"/>
  <c r="AF174" i="1" s="1"/>
  <c r="AE160" i="1"/>
  <c r="AF160" i="1" s="1"/>
  <c r="AE192" i="1"/>
  <c r="AF192" i="1" s="1"/>
  <c r="AE152" i="1"/>
  <c r="AF152" i="1" s="1"/>
  <c r="AE150" i="1"/>
  <c r="AF150" i="1" s="1"/>
  <c r="AE148" i="1"/>
  <c r="AF148" i="1" s="1"/>
  <c r="AE128" i="1"/>
  <c r="AF128" i="1" s="1"/>
  <c r="AE126" i="1"/>
  <c r="AF126" i="1" s="1"/>
  <c r="AE120" i="1"/>
  <c r="AF120" i="1" s="1"/>
  <c r="AE115" i="1"/>
  <c r="AF115" i="1" s="1"/>
  <c r="AE110" i="1"/>
  <c r="AF110" i="1" s="1"/>
  <c r="AE109" i="1"/>
  <c r="AF109" i="1" s="1"/>
  <c r="AE106" i="1"/>
  <c r="AF106" i="1" s="1"/>
  <c r="AE105" i="1"/>
  <c r="AF105" i="1" s="1"/>
  <c r="AE102" i="1"/>
  <c r="AF102" i="1" s="1"/>
  <c r="AE96" i="1"/>
  <c r="AF96" i="1" s="1"/>
  <c r="AE93" i="1"/>
  <c r="AF93" i="1" s="1"/>
  <c r="AE90" i="1"/>
  <c r="AF90" i="1" s="1"/>
  <c r="AE89" i="1"/>
  <c r="AF89" i="1" s="1"/>
  <c r="AE83" i="1"/>
  <c r="AF83" i="1" s="1"/>
  <c r="AE73" i="1"/>
  <c r="AF73" i="1" s="1"/>
  <c r="AE47" i="1"/>
  <c r="AF47" i="1" s="1"/>
  <c r="AE31" i="1"/>
  <c r="AF31" i="1" s="1"/>
  <c r="AE634" i="1"/>
  <c r="AF634" i="1" s="1"/>
  <c r="AE626" i="1"/>
  <c r="AF626" i="1" s="1"/>
  <c r="AE618" i="1"/>
  <c r="AF618" i="1" s="1"/>
  <c r="AE610" i="1"/>
  <c r="AF610" i="1" s="1"/>
  <c r="AE602" i="1"/>
  <c r="AF602" i="1" s="1"/>
  <c r="AE594" i="1"/>
  <c r="AF594" i="1" s="1"/>
  <c r="AE586" i="1"/>
  <c r="AF586" i="1" s="1"/>
  <c r="AE578" i="1"/>
  <c r="AF578" i="1" s="1"/>
  <c r="AE570" i="1"/>
  <c r="AF570" i="1" s="1"/>
  <c r="AE562" i="1"/>
  <c r="AF562" i="1" s="1"/>
  <c r="AE554" i="1"/>
  <c r="AF554" i="1" s="1"/>
  <c r="AE546" i="1"/>
  <c r="AF546" i="1" s="1"/>
  <c r="AE538" i="1"/>
  <c r="AF538" i="1" s="1"/>
  <c r="AE530" i="1"/>
  <c r="AF530" i="1" s="1"/>
  <c r="AE522" i="1"/>
  <c r="AF522" i="1" s="1"/>
  <c r="AE514" i="1"/>
  <c r="AF514" i="1" s="1"/>
  <c r="AE506" i="1"/>
  <c r="AF506" i="1" s="1"/>
  <c r="AE498" i="1"/>
  <c r="AF498" i="1" s="1"/>
  <c r="AE490" i="1"/>
  <c r="AF490" i="1" s="1"/>
  <c r="AE482" i="1"/>
  <c r="AF482" i="1" s="1"/>
  <c r="AE474" i="1"/>
  <c r="AF474" i="1" s="1"/>
  <c r="AE466" i="1"/>
  <c r="AF466" i="1" s="1"/>
  <c r="AE458" i="1"/>
  <c r="AF458" i="1" s="1"/>
  <c r="AE450" i="1"/>
  <c r="AF450" i="1" s="1"/>
  <c r="AE442" i="1"/>
  <c r="AF442" i="1" s="1"/>
  <c r="AE434" i="1"/>
  <c r="AF434" i="1" s="1"/>
  <c r="AE427" i="1"/>
  <c r="AF427" i="1" s="1"/>
  <c r="AE419" i="1"/>
  <c r="AF419" i="1" s="1"/>
  <c r="AE411" i="1"/>
  <c r="AF411" i="1" s="1"/>
  <c r="AE403" i="1"/>
  <c r="AF403" i="1" s="1"/>
  <c r="AE395" i="1"/>
  <c r="AF395" i="1" s="1"/>
  <c r="AE387" i="1"/>
  <c r="AF387" i="1" s="1"/>
  <c r="AE379" i="1"/>
  <c r="AF379" i="1" s="1"/>
  <c r="AE371" i="1"/>
  <c r="AF371" i="1" s="1"/>
  <c r="AE363" i="1"/>
  <c r="AF363" i="1" s="1"/>
  <c r="AE355" i="1"/>
  <c r="AF355" i="1" s="1"/>
  <c r="AE347" i="1"/>
  <c r="AF347" i="1" s="1"/>
  <c r="AE339" i="1"/>
  <c r="AF339" i="1" s="1"/>
  <c r="AE331" i="1"/>
  <c r="AF331" i="1" s="1"/>
  <c r="AE323" i="1"/>
  <c r="AF323" i="1" s="1"/>
  <c r="AE315" i="1"/>
  <c r="AF315" i="1" s="1"/>
  <c r="AE299" i="1"/>
  <c r="AF299" i="1" s="1"/>
  <c r="AE291" i="1"/>
  <c r="AF291" i="1" s="1"/>
  <c r="AE283" i="1"/>
  <c r="AF283" i="1" s="1"/>
  <c r="AE275" i="1"/>
  <c r="AF275" i="1" s="1"/>
  <c r="AE267" i="1"/>
  <c r="AF267" i="1" s="1"/>
  <c r="AE259" i="1"/>
  <c r="AF259" i="1" s="1"/>
  <c r="AE251" i="1"/>
  <c r="AF251" i="1" s="1"/>
  <c r="AE243" i="1"/>
  <c r="AF243" i="1" s="1"/>
  <c r="AE235" i="1"/>
  <c r="AF235" i="1" s="1"/>
  <c r="AE227" i="1"/>
  <c r="AF227" i="1" s="1"/>
  <c r="AE219" i="1"/>
  <c r="AF219" i="1" s="1"/>
  <c r="AE211" i="1"/>
  <c r="AF211" i="1" s="1"/>
  <c r="AE203" i="1"/>
  <c r="AF203" i="1" s="1"/>
  <c r="AE195" i="1"/>
  <c r="AF195" i="1" s="1"/>
  <c r="AE187" i="1"/>
  <c r="AF187" i="1" s="1"/>
  <c r="AE179" i="1"/>
  <c r="AF179" i="1" s="1"/>
  <c r="AE171" i="1"/>
  <c r="AF171" i="1" s="1"/>
  <c r="AE163" i="1"/>
  <c r="AF163" i="1" s="1"/>
  <c r="AE155" i="1"/>
  <c r="AF155" i="1" s="1"/>
  <c r="AE147" i="1"/>
  <c r="AF147" i="1" s="1"/>
  <c r="AE139" i="1"/>
  <c r="AF139" i="1" s="1"/>
  <c r="AE131" i="1"/>
  <c r="AF131" i="1" s="1"/>
  <c r="AE123" i="1"/>
  <c r="AF123" i="1" s="1"/>
  <c r="AE39" i="1"/>
  <c r="AF39" i="1" s="1"/>
  <c r="AE111" i="1"/>
  <c r="AF111" i="1" s="1"/>
  <c r="AE103" i="1"/>
  <c r="AF103" i="1" s="1"/>
  <c r="AE95" i="1"/>
  <c r="AF95" i="1" s="1"/>
  <c r="AE87" i="1"/>
  <c r="AF87" i="1" s="1"/>
  <c r="AE79" i="1"/>
  <c r="AF79" i="1" s="1"/>
  <c r="AE71" i="1"/>
  <c r="AF71" i="1" s="1"/>
  <c r="AE3" i="1"/>
  <c r="AF3" i="1" s="1"/>
  <c r="AE63" i="1"/>
  <c r="AF63" i="1" s="1"/>
  <c r="AE55" i="1"/>
  <c r="AF55" i="1" s="1"/>
  <c r="AE11" i="1"/>
  <c r="AF11" i="1" s="1"/>
  <c r="AE638" i="1"/>
  <c r="AF638" i="1" s="1"/>
  <c r="AE630" i="1"/>
  <c r="AF630" i="1" s="1"/>
  <c r="AE622" i="1"/>
  <c r="AF622" i="1" s="1"/>
  <c r="AE614" i="1"/>
  <c r="AF614" i="1" s="1"/>
  <c r="AE606" i="1"/>
  <c r="AF606" i="1" s="1"/>
  <c r="AE598" i="1"/>
  <c r="AF598" i="1" s="1"/>
  <c r="AE590" i="1"/>
  <c r="AF590" i="1" s="1"/>
  <c r="AE582" i="1"/>
  <c r="AF582" i="1" s="1"/>
  <c r="AE574" i="1"/>
  <c r="AF574" i="1" s="1"/>
  <c r="AE566" i="1"/>
  <c r="AF566" i="1" s="1"/>
  <c r="AE558" i="1"/>
  <c r="AF558" i="1" s="1"/>
  <c r="AE550" i="1"/>
  <c r="AF550" i="1" s="1"/>
  <c r="AE542" i="1"/>
  <c r="AF542" i="1" s="1"/>
  <c r="AE534" i="1"/>
  <c r="AF534" i="1" s="1"/>
  <c r="AE526" i="1"/>
  <c r="AF526" i="1" s="1"/>
  <c r="AE518" i="1"/>
  <c r="AF518" i="1" s="1"/>
  <c r="AE510" i="1"/>
  <c r="AF510" i="1" s="1"/>
  <c r="AE502" i="1"/>
  <c r="AF502" i="1" s="1"/>
  <c r="AE494" i="1"/>
  <c r="AF494" i="1" s="1"/>
  <c r="AE486" i="1"/>
  <c r="AF486" i="1" s="1"/>
  <c r="AE478" i="1"/>
  <c r="AF478" i="1" s="1"/>
  <c r="AE470" i="1"/>
  <c r="AF470" i="1" s="1"/>
  <c r="AE462" i="1"/>
  <c r="AF462" i="1" s="1"/>
  <c r="AE454" i="1"/>
  <c r="AF454" i="1" s="1"/>
  <c r="AE446" i="1"/>
  <c r="AF446" i="1" s="1"/>
  <c r="AE438" i="1"/>
  <c r="AF438" i="1" s="1"/>
  <c r="AE431" i="1"/>
  <c r="AF431" i="1" s="1"/>
  <c r="AE423" i="1"/>
  <c r="AF423" i="1" s="1"/>
  <c r="AE415" i="1"/>
  <c r="AF415" i="1" s="1"/>
  <c r="AE407" i="1"/>
  <c r="AF407" i="1" s="1"/>
  <c r="AE399" i="1"/>
  <c r="AF399" i="1" s="1"/>
  <c r="AE391" i="1"/>
  <c r="AF391" i="1" s="1"/>
  <c r="AE383" i="1"/>
  <c r="AF383" i="1" s="1"/>
  <c r="AE375" i="1"/>
  <c r="AF375" i="1" s="1"/>
  <c r="AE367" i="1"/>
  <c r="AF367" i="1" s="1"/>
  <c r="AE359" i="1"/>
  <c r="AF359" i="1" s="1"/>
  <c r="AE351" i="1"/>
  <c r="AF351" i="1" s="1"/>
  <c r="AE343" i="1"/>
  <c r="AF343" i="1" s="1"/>
  <c r="AE335" i="1"/>
  <c r="AF335" i="1" s="1"/>
  <c r="AE327" i="1"/>
  <c r="AF327" i="1" s="1"/>
  <c r="AE319" i="1"/>
  <c r="AF319" i="1" s="1"/>
  <c r="AE311" i="1"/>
  <c r="AF311" i="1" s="1"/>
  <c r="AE303" i="1"/>
  <c r="AF303" i="1" s="1"/>
  <c r="AE295" i="1"/>
  <c r="AF295" i="1" s="1"/>
  <c r="AE287" i="1"/>
  <c r="AF287" i="1" s="1"/>
  <c r="AE279" i="1"/>
  <c r="AF279" i="1" s="1"/>
  <c r="AE271" i="1"/>
  <c r="AF271" i="1" s="1"/>
  <c r="AE263" i="1"/>
  <c r="AF263" i="1" s="1"/>
  <c r="AE255" i="1"/>
  <c r="AF255" i="1" s="1"/>
  <c r="AE247" i="1"/>
  <c r="AF247" i="1" s="1"/>
  <c r="AE239" i="1"/>
  <c r="AF239" i="1" s="1"/>
  <c r="AE231" i="1"/>
  <c r="AF231" i="1" s="1"/>
  <c r="AE223" i="1"/>
  <c r="AF223" i="1" s="1"/>
  <c r="AE215" i="1"/>
  <c r="AF215" i="1" s="1"/>
  <c r="AE207" i="1"/>
  <c r="AF207" i="1" s="1"/>
  <c r="AE199" i="1"/>
  <c r="AF199" i="1" s="1"/>
  <c r="AE191" i="1"/>
  <c r="AF191" i="1" s="1"/>
  <c r="AE183" i="1"/>
  <c r="AF183" i="1" s="1"/>
  <c r="AE175" i="1"/>
  <c r="AF175" i="1" s="1"/>
  <c r="AE167" i="1"/>
  <c r="AF167" i="1" s="1"/>
  <c r="AE159" i="1"/>
  <c r="AF159" i="1" s="1"/>
  <c r="AE151" i="1"/>
  <c r="AF151" i="1" s="1"/>
  <c r="AE143" i="1"/>
  <c r="AF143" i="1" s="1"/>
  <c r="AE135" i="1"/>
  <c r="AF135" i="1" s="1"/>
  <c r="AE127" i="1"/>
  <c r="AF127" i="1" s="1"/>
  <c r="AE119" i="1"/>
  <c r="AF119" i="1" s="1"/>
  <c r="AE70" i="1"/>
  <c r="AF70" i="1" s="1"/>
  <c r="AE52" i="1"/>
  <c r="AF52" i="1" s="1"/>
  <c r="AE43" i="1"/>
  <c r="AF43" i="1" s="1"/>
  <c r="AE44" i="1"/>
  <c r="AF44" i="1" s="1"/>
  <c r="AE40" i="1"/>
  <c r="AF40" i="1" s="1"/>
  <c r="AE27" i="1"/>
  <c r="AF27" i="1" s="1"/>
  <c r="AE13" i="1"/>
  <c r="AF13" i="1" s="1"/>
  <c r="AE5" i="1"/>
  <c r="AF5" i="1" s="1"/>
  <c r="AE17" i="1"/>
  <c r="AF17" i="1" s="1"/>
  <c r="AE16" i="1"/>
  <c r="AF16" i="1" s="1"/>
  <c r="AE12" i="1"/>
  <c r="AF12" i="1" s="1"/>
  <c r="AE8" i="1"/>
  <c r="AF8" i="1" s="1"/>
  <c r="AE4" i="1"/>
  <c r="AF4" i="1" s="1"/>
  <c r="AE19" i="1"/>
  <c r="AF19" i="1" s="1"/>
  <c r="AE15" i="1"/>
  <c r="AF15" i="1" s="1"/>
  <c r="AE7" i="1"/>
  <c r="AF7" i="1" s="1"/>
  <c r="AE21" i="1"/>
  <c r="AF21" i="1" s="1"/>
  <c r="AE53" i="1"/>
  <c r="AF53" i="1" s="1"/>
  <c r="AE45" i="1"/>
  <c r="AF45" i="1" s="1"/>
  <c r="AE37" i="1"/>
  <c r="AF37" i="1" s="1"/>
  <c r="AE29" i="1"/>
  <c r="AF29" i="1" s="1"/>
  <c r="AE14" i="1"/>
  <c r="AF14" i="1" s="1"/>
  <c r="AE10" i="1"/>
  <c r="AF10" i="1" s="1"/>
  <c r="I21" i="13" l="1"/>
  <c r="H22" i="13"/>
  <c r="J21" i="13" l="1"/>
  <c r="I22" i="13"/>
  <c r="J22" i="13" l="1"/>
  <c r="K21" i="13"/>
  <c r="L21" i="13" l="1"/>
  <c r="K22" i="13"/>
  <c r="M21" i="13" l="1"/>
  <c r="L22" i="13"/>
  <c r="M22" i="13" l="1"/>
  <c r="N21" i="13"/>
  <c r="O21" i="13" l="1"/>
  <c r="N22" i="13"/>
  <c r="P21" i="13" l="1"/>
  <c r="O22" i="13"/>
  <c r="P22" i="13" l="1"/>
  <c r="Q21" i="13"/>
  <c r="R21" i="13" l="1"/>
  <c r="Q22" i="13"/>
  <c r="R22" i="13" l="1"/>
  <c r="S21" i="13"/>
  <c r="S22" i="13" l="1"/>
  <c r="T21" i="13"/>
  <c r="U21" i="13" l="1"/>
  <c r="T22" i="13"/>
  <c r="U22" i="13" l="1"/>
</calcChain>
</file>

<file path=xl/sharedStrings.xml><?xml version="1.0" encoding="utf-8"?>
<sst xmlns="http://schemas.openxmlformats.org/spreadsheetml/2006/main" count="8265" uniqueCount="2241">
  <si>
    <t>Parish Name</t>
  </si>
  <si>
    <t>Permission Reference</t>
  </si>
  <si>
    <t>Address</t>
  </si>
  <si>
    <t>Description</t>
  </si>
  <si>
    <t>PDL</t>
  </si>
  <si>
    <t>Units Not Super</t>
  </si>
  <si>
    <t>Units Lost</t>
  </si>
  <si>
    <t>Granted Date</t>
  </si>
  <si>
    <t>Net Comp in FY</t>
  </si>
  <si>
    <t>Status</t>
  </si>
  <si>
    <t>Bagthorpe with Barmer</t>
  </si>
  <si>
    <t>23/01808/F</t>
  </si>
  <si>
    <t>Land West of 8 Bagthorpe Road
Bircham Newton
Norfolk</t>
  </si>
  <si>
    <t>Variation of condition number 2 attached to planning permission 22/00963/F:  Change of Use with Extension of Existing Building to create Dwelling House.</t>
  </si>
  <si>
    <t>Y</t>
  </si>
  <si>
    <t>N</t>
  </si>
  <si>
    <t>STARTED</t>
  </si>
  <si>
    <t>Bawsey</t>
  </si>
  <si>
    <t>21/01868/F</t>
  </si>
  <si>
    <t>Barn AtWhitehouse FarmQueen Elizabeth WayBawseyKINGS LYNNNorfolkPE32 1EY, Bawsey</t>
  </si>
  <si>
    <t>Proposed Barn Conversion</t>
  </si>
  <si>
    <t>GRANTED</t>
  </si>
  <si>
    <t>Bircham</t>
  </si>
  <si>
    <t>21/01641/F</t>
  </si>
  <si>
    <t>Church FarmDocking RoadBircham NewtonNorfolkPE31 6QZ, Bircham</t>
  </si>
  <si>
    <t>REMOVAL OR VARIATION OF CONDITION 2 OF PLANNING PERMISSION 16/01957/F: Conversion of stable block to dwelling</t>
  </si>
  <si>
    <t>22/01503/F</t>
  </si>
  <si>
    <t>Long Meadow
Fring Road
Great Bircham
King's Lynn
Norfolk
PE31 6RE</t>
  </si>
  <si>
    <t>VARIATION OF CONDITIONS OF PLANNING PERMISSION 17/01390/FM: Proposed demolition of existing dwelling and construction of 12 residential dwellings</t>
  </si>
  <si>
    <t>22/00550/PACU3</t>
  </si>
  <si>
    <t>Agricultural Building Off
Stanhoe Road
Bircham Newton
Norfolk</t>
  </si>
  <si>
    <t>Prior approval for change of use of agricultural building to a dwelling</t>
  </si>
  <si>
    <t>23/02246/F</t>
  </si>
  <si>
    <t>Well Cottage
Lynn Road
Great Bircham
King's Lynn
Norfolk
PE31 6RJ</t>
  </si>
  <si>
    <t>Demolition of existing Well Cottage and replacement with FOUR new dwellings (previous application 21/00713/F)</t>
  </si>
  <si>
    <t>25/01219/F</t>
  </si>
  <si>
    <t>Hall Farm Barn
Docking Road
Bircham Newton
King's Lynn
Norfolk
PE31 6QR</t>
  </si>
  <si>
    <t>Self-Build: Conversion of existing barn to provide 1x dwelling (Class C3) including Boot Room/Car Port extensions &amp; Relocation of utility door following unimplemented approval of application (24/01960/F).</t>
  </si>
  <si>
    <t>Boughton</t>
  </si>
  <si>
    <t>18/02004/F</t>
  </si>
  <si>
    <t>The BungalowMill Hill RoadBoughtonKing's LynnNorfolkPE33 9AE, Boughton</t>
  </si>
  <si>
    <t>Proposed replacement dwelling</t>
  </si>
  <si>
    <t>19/00363/RM</t>
  </si>
  <si>
    <t>South of Jubilee Lodge Mill Hill RoadBoughtonNorfolkPE33 9AE, Boughton</t>
  </si>
  <si>
    <t>Reserved Matters Application for amended design for dwellings on plots 2 &amp; 3</t>
  </si>
  <si>
    <t>23/00608/F</t>
  </si>
  <si>
    <t>Land W of Woodstock
Mill Hill Road
Boughton
PE33 9AE</t>
  </si>
  <si>
    <t>PROPOSED NEW RESIDENTIAL DWELLING</t>
  </si>
  <si>
    <t>Brancaster</t>
  </si>
  <si>
    <t>22/00264/CU</t>
  </si>
  <si>
    <t>Garden Cottage
Marsh Drove
Brancaster
KINGS LYNN
Norfolk
PE31 8FY</t>
  </si>
  <si>
    <t>Change of Use of self contained residential annex to dwelling house Use Class C3</t>
  </si>
  <si>
    <t>21/01607/O</t>
  </si>
  <si>
    <t>West Lee
19 Town Lane
Brancaster Staithe
King's Lynn
Norfolk
PE31 8BT</t>
  </si>
  <si>
    <t>Outline Application: The erection of one additional dwelling (in addition to that granted under permission under permission 20/00055/O) with associated garaging, parking and turning areas and other associated works</t>
  </si>
  <si>
    <t>20/01672/O</t>
  </si>
  <si>
    <t>Cherry Trees
12 Town Lane
Brancaster Staithe
King's Lynn
Norfolk
PE31 8BT</t>
  </si>
  <si>
    <t>OUTLINE APPLICATION SOME MATTERS RESERVED: Demolition of existing dwelling and construction of up to 7No. dwellings (net increase of 6)</t>
  </si>
  <si>
    <t>23/01611/F</t>
  </si>
  <si>
    <t>Land Adjoining Floyd House
Marsh Side
Brancaster
Norfolk</t>
  </si>
  <si>
    <t>Variation of Conditions 1 and 3 of Planning Permission 22/01586/RM: Construction of 1 new dwelling.</t>
  </si>
  <si>
    <t>23/00739/F</t>
  </si>
  <si>
    <t>Marsh Farm
Main Road
Burnham Deepdale
Norfolk
PE31 8DD</t>
  </si>
  <si>
    <t>Conservation project including change of use of existing aviary, new aviaries and associated dwelling for warden/conservation officer</t>
  </si>
  <si>
    <t>24/00905/F</t>
  </si>
  <si>
    <t>Kia Ora
Main Road
Brancaster Staithe
King's Lynn
Norfolk
PE31 8BP</t>
  </si>
  <si>
    <t>Variation of condition 2 attached to planning permission 23/01264/F: Replacement dwelling.</t>
  </si>
  <si>
    <t>24/01389/F</t>
  </si>
  <si>
    <t>Barrow Hill Barn
Common Lane
Brancaster Staithe
KINGS LYNN
Norfolk
PE31 8BN</t>
  </si>
  <si>
    <t>Variation of conditions 2, 4 and 5 attached to planning permission 23/01084/F:  VARIATION OF CONDITIONS 2 AND 12; AND REMOVAL OF CONDITIONS 4, 5 AND 13 OF PLANNING PERMISSION 22/01638/F: Conversion of existing barn into residential dwelling.</t>
  </si>
  <si>
    <t>24/00280/RM</t>
  </si>
  <si>
    <t>Land At Cross Lane
Brancaster
King's Lynn
Norfolk
PE31 8AE</t>
  </si>
  <si>
    <t>Reserved Matters application:  Construction of one dwelling.</t>
  </si>
  <si>
    <t>24/02118/F</t>
  </si>
  <si>
    <t>Brentwood
Main Road
Brancaster Staithe
Norfolk</t>
  </si>
  <si>
    <t>VARIATION OF CONDITION 1, 6 AND 14 OF PLANNING PERMISSION 24/01138- VARIATION OF CONDITION 2 PLANNING PERMISSION 22/01796/FM: Construction of 12 no. affordable dwellings with associated external works and access.</t>
  </si>
  <si>
    <t>COMPLETED</t>
  </si>
  <si>
    <t>24/01377/F</t>
  </si>
  <si>
    <t>Broad Lane House
Broad Lane
Brancaster
King's Lynn
Norfolk
PE31 8AU</t>
  </si>
  <si>
    <t>SELF BUILD: Demolition and construction of a self-build replacement dwelling, with re-located replacement swimming pool, new pool house, garage and store.</t>
  </si>
  <si>
    <t>Burnham Market</t>
  </si>
  <si>
    <t>21/00821/PACU1</t>
  </si>
  <si>
    <t>Bruce And Co Accountants4 Ulph PlaceBurnham MarketNorfolkPE31 8HQ, Burnham Market</t>
  </si>
  <si>
    <t>Application to determine if prior approval is required for proposed change of use from office to dwelling (Schedule 2, Part 3, Class O)</t>
  </si>
  <si>
    <t>21/01558/F</t>
  </si>
  <si>
    <t>Sussex BarnSussex FarmRingstead RoadBurnham MarketNorfolkPE31 8JY, Burnham Market</t>
  </si>
  <si>
    <t>VARIATION OF CONDITION 2 OF PLANNING PERMISSION 20/00904/F:  Proposed conversion of barns to 9No residential dwellings with associated works</t>
  </si>
  <si>
    <t>21/02160/F</t>
  </si>
  <si>
    <t>AppletreesHerrings LaneBurnham MarketKing's LynnNorfolkPE31 8DW, Burnham Market</t>
  </si>
  <si>
    <t>Proposed replacement dwelling and garage/store</t>
  </si>
  <si>
    <t>22/01499/F</t>
  </si>
  <si>
    <t>Land South of Hall Farm Cottage
Herrings Lane
Burnham Market
Norfolk</t>
  </si>
  <si>
    <t>Construction of a two storey dwelling and associated works</t>
  </si>
  <si>
    <t>23/01663/F</t>
  </si>
  <si>
    <t>Land North West of40 Sutton EstateBurnham MarketKing's LynnNorfolk</t>
  </si>
  <si>
    <t>VARIATION OF CONDITIONS 2, 3, 4, 5 AND 18 OF PLANNING PERMISSION 20/01866/F: Residential development of 9no. dwellings</t>
  </si>
  <si>
    <t>23/00496/FM</t>
  </si>
  <si>
    <t>Land Opposite 1 To 4
Beacon Hill
Burnham Market
Norfolk</t>
  </si>
  <si>
    <t>The erection of 12 dwellings with associated landscaping, vehicular access and parking provision</t>
  </si>
  <si>
    <t>24/00968/F</t>
  </si>
  <si>
    <t>Fisher &amp; Sons
North Street
Burnham Market
Norfolk</t>
  </si>
  <si>
    <t>VARIATION OF CONDITION 1 AND 10 OF PLANNING CONSENT 23/01999/F : Variation of condition number 2 attached to planning permission 16/01797/F:  Renovation of existing building to provide one shop with flat above and one new dwelling. Demolition of workshop</t>
  </si>
  <si>
    <t>25/01063/F</t>
  </si>
  <si>
    <t>Methodist Church
Station Road
Burnham Market
Norfolk</t>
  </si>
  <si>
    <t>VARIATION OF CONDITIONS 2,5 AND 8 OF PLANNING PERMISSION 23/00805/F-Conversion of Chapel to form Dwelling.</t>
  </si>
  <si>
    <t>25/01110/F</t>
  </si>
  <si>
    <t>Over Norton
Herrings Lane
Burnham Market
King's Lynn
Norfolk
PE31 8DW</t>
  </si>
  <si>
    <t>VARIATION OF CONDITION 2 and 18 OF PLANNING PERMISSION 24/01957/F- Demolition of existing dwelling and construction of replacement dwelling</t>
  </si>
  <si>
    <t>25/01058/F</t>
  </si>
  <si>
    <t>Lowood
Herrings Lane
Burnham Market
King's Lynn
Norfolk
PE31 8DW</t>
  </si>
  <si>
    <t>Proposed Self-Build Replacement Dwelling Following Demolition of Existing Chalet.</t>
  </si>
  <si>
    <t>25/01501/F</t>
  </si>
  <si>
    <t>Angles Lane Bungalow
Station Road
Burnham Market
King's Lynn
Norfolk
PE31 8HA</t>
  </si>
  <si>
    <t>Variation of Condition 2 of Planning Permission 24/01935/F: SELF BUILD: Replacement of existing bungalow, mobile home and outbuildings, with new house</t>
  </si>
  <si>
    <t>Burnham Overy</t>
  </si>
  <si>
    <t>22/00535/F</t>
  </si>
  <si>
    <t>Wildgoose Cottage
Glebe Lane
Burnham Overy Staithe
King's Lynn
Norfolk
PE31 8JQ</t>
  </si>
  <si>
    <t>Demolition of existing house and replacement dwelling</t>
  </si>
  <si>
    <t>24/00402/F</t>
  </si>
  <si>
    <t>The Hollies
Wells Road
Burnham Overy Staithe
King's Lynn
Norfolk
PE31 8JJ</t>
  </si>
  <si>
    <t>VARIATION OF CONDITION 2 OF PLANNING PERMISSION 23/00390/F: For a replacement dwelling on the site of a 1970s semi-detached dwelling</t>
  </si>
  <si>
    <t>24/02276/F</t>
  </si>
  <si>
    <t>Flintstones
Gong Lane
Burnham Overy Staithe
King's Lynn
Norfolk
PE31 8JG</t>
  </si>
  <si>
    <t>Replace existing dwelling with new dwelling house.</t>
  </si>
  <si>
    <t>25/00768/F</t>
  </si>
  <si>
    <t>Navenby
Gong Lane
Burnham Overy Staithe
King's Lynn
Norfolk
PE31 8JG</t>
  </si>
  <si>
    <t>Variation of condition 2 attached to planning permission 24/01793/F: Demolition of existing house and replacement self-build dwelling constructed.</t>
  </si>
  <si>
    <t>25/01764/F</t>
  </si>
  <si>
    <t>Furusato
Wells Road
Burnham Overy Staithe
King's Lynn
Norfolk
PE31 8JH</t>
  </si>
  <si>
    <t>VARIATION OF CONDITION NO. 2 OF PLANNING PERMISSION 24/02237/F- CUSTOM AND SELF BUILD: The proposal is for a replacement dwelling on the site of a 1970s bungalow.</t>
  </si>
  <si>
    <t>Burnham Thorpe</t>
  </si>
  <si>
    <t>16/00804/F</t>
  </si>
  <si>
    <t>The Brickyard Burnham Road Peterstone Burnham Overy Town Norfolk, Burnham Overy Town</t>
  </si>
  <si>
    <t>Conversion of the existing barn to residential use with associated parking and landscaping and removal of derelict building</t>
  </si>
  <si>
    <t>25/00059/F</t>
  </si>
  <si>
    <t>Land At E585389 N341318
Garners Row
Burnham Thorpe
Norfolk</t>
  </si>
  <si>
    <t>Erection of single storey dwellinghouse, following demolition of an unlisted building in a conservation area</t>
  </si>
  <si>
    <t>Castle Acre</t>
  </si>
  <si>
    <t>18/00033/F</t>
  </si>
  <si>
    <t>Land At St James GreenCastle AcreNorfolkPE32 2BD, Castle Acre</t>
  </si>
  <si>
    <t>Single storey two-bed dwelling and temporary standing of mobile home for duration of construction</t>
  </si>
  <si>
    <t>21/01254/F</t>
  </si>
  <si>
    <t>Land Adj The EyrieBack LaneCastle AcreKing's LynnNorfolkPE32 2AR, Castle Acre</t>
  </si>
  <si>
    <t>Proposed dwelling (revised design which began construction in 2005)</t>
  </si>
  <si>
    <t>25/00364/F</t>
  </si>
  <si>
    <t>Hill House And Ivydale
4 Baileygate Cottages Stocks Green Stocks Green Castle Acre
Castle Acre Norfolk
Norfolk PE32 2AE</t>
  </si>
  <si>
    <t>Householder: Linking of the two cottages to make one dwelling, addition of a small balcony at first floor level, replacing glazed roof to garden room with solid insulated roof, installing a flat roof over the existing court yard to make it an internal spa</t>
  </si>
  <si>
    <t>25/01297/F</t>
  </si>
  <si>
    <t>Ran Revir
Bailey Street
Castle Acre
King's Lynn
Norfolk
PE32 2AG</t>
  </si>
  <si>
    <t>SELF- BUILD AND PART RETROSPECTIVE- Erection of replacement dwelling (part retrospective) and detached garage.</t>
  </si>
  <si>
    <t>Castle Rising</t>
  </si>
  <si>
    <t>E4.1</t>
  </si>
  <si>
    <t>24/01156/F</t>
  </si>
  <si>
    <t>Land West of Knights Hill Village
Grimston Road
South Wootton
Norfolk</t>
  </si>
  <si>
    <t>VARIATION OF CONDITION 23 AND 25 OF PLANNING CONSENT 22/01310/RMM : Approval of matters reserved for layout, scale, appearance and landscaping following outline planning permission 16/02231/OM for the erection of new homes, open space, a car park to serve</t>
  </si>
  <si>
    <t>19/00752/F</t>
  </si>
  <si>
    <t>Havengate LodgeLynn RoadCastle RisingKing's LynnNorfolkPE31 6AA, Castle Rising</t>
  </si>
  <si>
    <t>Proposed dwelling following sub-division, conversion of existing building and extension</t>
  </si>
  <si>
    <t>24/00825/F</t>
  </si>
  <si>
    <t>Flintstones
Lynn Road
Castle Rising
King's Lynn
Norfolk
PE31 6EJ</t>
  </si>
  <si>
    <t>VARIATION OF CONDITION 1, 5, 6 _x0016_ 7 OF PLANNING PERMISSION 24/00185/F: Demolition of existing house and construction of 2 pairs of semi-detached cottages</t>
  </si>
  <si>
    <t>Clenchwarton</t>
  </si>
  <si>
    <t>2/04/0272/F</t>
  </si>
  <si>
    <t>Porch Farm 229 Main Road Clenchwarton King's Lynn Norfolk PE34 4AD</t>
  </si>
  <si>
    <t>Conversion of barn and stables to two dwellings and construction of garage</t>
  </si>
  <si>
    <t>19/00989/F</t>
  </si>
  <si>
    <t>Meadow ViewBlack Horse RoadClenchwartonKing's LynnNorfolkPE34 4DN, Clenchwarton</t>
  </si>
  <si>
    <t>Proposed dwelling and retention of part of existing bungalow as annexe</t>
  </si>
  <si>
    <t>20/00420/F</t>
  </si>
  <si>
    <t>94 Hall RoadClenchwartonKing's LynnNorfolkPE34 4AT, Clenchwarton</t>
  </si>
  <si>
    <t>Replacement dwelling and car port</t>
  </si>
  <si>
    <t>23/01391/F</t>
  </si>
  <si>
    <t>59 Hall Road
Clenchwarton
Norfolk
PE34 4AS</t>
  </si>
  <si>
    <t>Detached dwelling with Integral Garage and landscape works incidental to the site development</t>
  </si>
  <si>
    <t>23/00827/RM</t>
  </si>
  <si>
    <t>149 Main Road
Clenchwarton
King's Lynn
Norfolk
PE34 4DT</t>
  </si>
  <si>
    <t>RESERVED MATTERS APPLICATION: Demolition of the existing dwelling and garage and the construction of 3No dwellings and a new access along with parking, landscaping and associated infrastructure</t>
  </si>
  <si>
    <t>24/02034/RM</t>
  </si>
  <si>
    <t>204 Main Road
Clenchwarton
KINGS LYNN
Norfolk
PE34 4AA</t>
  </si>
  <si>
    <t>Reserved Matters Application for five dwellings</t>
  </si>
  <si>
    <t>Denver</t>
  </si>
  <si>
    <t>08/01820/F</t>
  </si>
  <si>
    <t>Lakeside Caravan Park &amp; Fisheries Sluice Road Denver Norfolk PE38 0DZ, Denver</t>
  </si>
  <si>
    <t>Construction of Dwelling (Revised Design) for manager/owners accommodation</t>
  </si>
  <si>
    <t>15/01562/F</t>
  </si>
  <si>
    <t>Rose Cottage 12 Sluice Bank Denver Downham Market Norfolk PE38 0EQ, Denver</t>
  </si>
  <si>
    <t>Replacement dwelling</t>
  </si>
  <si>
    <t>21/02272/F</t>
  </si>
  <si>
    <t>Rough Barn (Plot 1)65 Sluice RoadDenverDownham MarketNorfolkPE38 0DY, Denver</t>
  </si>
  <si>
    <t>Variation of condition 8 of planning permission 17/00839/F to make minor material amendments to the layout, ridge heights, fenestration and door positions of house and garage</t>
  </si>
  <si>
    <t>21/02223/F</t>
  </si>
  <si>
    <t>Sluice Bank FarmSluice BankDenverDOWNHAM MARKETNorfolkPE38 0EQ, Denver</t>
  </si>
  <si>
    <t>Construction of new dwelling and associated works</t>
  </si>
  <si>
    <t>23/01643/F</t>
  </si>
  <si>
    <t>Ancillary Outbuildings At 34
Whin Common Road
Denver
Norfolk</t>
  </si>
  <si>
    <t>VARIATION OF CONDITION 2 OF PLANNING PERMISSION 22/00149/F:  Conversion of barn to dwelling.</t>
  </si>
  <si>
    <t>25/00450/F</t>
  </si>
  <si>
    <t>Mill Farm
134 Sluice Road
Denver
Downham Market
Norfolk
PE38 0EG</t>
  </si>
  <si>
    <t>REMOVAL OF CONDITION 4 OF PLANNING CONSENT 2/98/1382/O: Site for construction of dwelling</t>
  </si>
  <si>
    <t>25/00836/F</t>
  </si>
  <si>
    <t>Land At E561752 N302002 North of 61 And 63
Ryston Road
Denver
Norfolk</t>
  </si>
  <si>
    <t>SELF-BUILD- Proposed Self Building Dwelling and Garage</t>
  </si>
  <si>
    <t>Dersingham</t>
  </si>
  <si>
    <t>21/00401/PACU1</t>
  </si>
  <si>
    <t>1 Jubilee CourtHunstanton RoadDersinghamNorfolkPE31 6HH, Dersingham</t>
  </si>
  <si>
    <t>Prior Approval for a change of use from office (Class B1(a)) to dwelling house (Class C3)</t>
  </si>
  <si>
    <t>22/00534/F</t>
  </si>
  <si>
    <t>Ashdene House Bed &amp; Breakfast 60 Hunstanton RoadDersinghamKing's LynnNorfolkPE31 6HQ, Dersingham</t>
  </si>
  <si>
    <t>Retrospective Change of Use from Hotel to Funeral Directors at ground floor and Residential Flat at first floor.</t>
  </si>
  <si>
    <t>22/01336/F</t>
  </si>
  <si>
    <t>12 Gelham Manor
Dersingham
KINGS LYNN
Norfolk
PE31 6HN</t>
  </si>
  <si>
    <t>Proposed dwelling following sub-division</t>
  </si>
  <si>
    <t>24/00816/F</t>
  </si>
  <si>
    <t>Land E of 21
Gelham Manor
Dersingham
Norfolk</t>
  </si>
  <si>
    <t>Proposed erection of traditional cottage and associated works</t>
  </si>
  <si>
    <t>23/01189/F</t>
  </si>
  <si>
    <t>38 Manor Road
Dersingham
King's Lynn
Norfolk
PE31 6LH</t>
  </si>
  <si>
    <t>Demolition of existing ground floor commercial unit with first-floor residential accommodation replaced proposed new residential apartments and associated works</t>
  </si>
  <si>
    <t>25/00486/F</t>
  </si>
  <si>
    <t>The Orchard
17 Senters Road
Dersingham
King's Lynn
Norfolk
PE31 6LJ</t>
  </si>
  <si>
    <t>VARIATION OF CONDITION 2 OF PLANNING PERMISSION 23/00932/F- Construction of three dwellings, including new turning area for emergency and refuse vehicles</t>
  </si>
  <si>
    <t>Docking</t>
  </si>
  <si>
    <t>22/00475/RMM</t>
  </si>
  <si>
    <t>Limagrain UK LtdStation RoadDockingNorfolkPE31 8LS, Docking</t>
  </si>
  <si>
    <t>RESERVED MATTERS: Residential development consisting of 30 dwellings</t>
  </si>
  <si>
    <t>22/01772/F</t>
  </si>
  <si>
    <t>(Former Granary's Site)
Choseley Road
Docking
KINGS LYNN
Norfolk</t>
  </si>
  <si>
    <t>VARIATION OF CONDITION 1 OF PLANNING PERMISSION 22/00388/F: (Variation of condition 1 of planning permission 21/00887/F to change drawings)</t>
  </si>
  <si>
    <t>22/02219/F</t>
  </si>
  <si>
    <t>Chalfont House
High Street
Docking
King's Lynn
Norfolk
PE31 8NH</t>
  </si>
  <si>
    <t>VARIATION OF CONDITION 2 FROM PLANNING APPLICATION 22/00272/F - Proposed dwelling on vacant land</t>
  </si>
  <si>
    <t>25/01251/F</t>
  </si>
  <si>
    <t>Manor Holds
Sandy Lane
Docking
King's Lynn
Norfolk
PE31 8NF</t>
  </si>
  <si>
    <t>VARIATION OF CONDITION 1 AND 4 OF PLANNING CONSENT 23/00199/F: VARIATION OF CONDITION 2 FROM PLANNING APPLICATION 20/01595/F - Replacement of existing dwelling with three dwellings</t>
  </si>
  <si>
    <t>Downham Market</t>
  </si>
  <si>
    <t>F1.4</t>
  </si>
  <si>
    <t>21/00152/RMM</t>
  </si>
  <si>
    <t>Land S of Denver Hill N of Southern Bypass E ofNightingale LaneDownham MarketNorfolk, Downham Market</t>
  </si>
  <si>
    <t>RESERVED MATTERS: Up to 300 dwellings and associated infrastructure and access</t>
  </si>
  <si>
    <t>05/01857/RMM</t>
  </si>
  <si>
    <t>Short Drove Downham Market Norfolk, Downham Market</t>
  </si>
  <si>
    <t>Reserved Matters Application: Construction of 21 dwellings with car parking</t>
  </si>
  <si>
    <t>11/00688/F</t>
  </si>
  <si>
    <t>Ivy House 53 Railway Road Downham Market Norfolk PE38 9DX, Downham Market</t>
  </si>
  <si>
    <t>Renovation and reinstatement of Ivy House to form two shops and staff amenities, demolition of Slaughter House and construction of 4 terraced houses, reconstruction of Ivy Cottage to form 2 houses and construction of rubbish/bike store and landscaping</t>
  </si>
  <si>
    <t>16/01021/RMM</t>
  </si>
  <si>
    <t>118 &amp; 118A Bexwell RoadDownham MarketNorfolkPE38 9LJ, Downham Market</t>
  </si>
  <si>
    <t>RESERVED MATTERS: Residential development for 18 dwellings</t>
  </si>
  <si>
    <t>17/01513/F</t>
  </si>
  <si>
    <t>Rear of 15 Bexwell Road
Downham Market
Norfolk
PE38 9LH</t>
  </si>
  <si>
    <t>Single storey dwelling</t>
  </si>
  <si>
    <t>19/01176/F</t>
  </si>
  <si>
    <t>5 The RowansVictory RoadDownham MarketNorfolkPE38 9HR, Downham Market</t>
  </si>
  <si>
    <t>Construction of dwelling</t>
  </si>
  <si>
    <t>20/01512/F</t>
  </si>
  <si>
    <t>Ivy House Site53B Railway RoadDownham MarketNorfolk, Downham Market</t>
  </si>
  <si>
    <t>REMOVAL OR VARIATION OF CONDITION 1 OF PLANNING PERMISSION 19/00102/F TO AMEND DRAWINGS</t>
  </si>
  <si>
    <t>20/01792/F</t>
  </si>
  <si>
    <t>East of The ChaletPriory ChaseDownham MarketNorfolk, Downham Market</t>
  </si>
  <si>
    <t>Construction of five dwellings and garages</t>
  </si>
  <si>
    <t>21/01148/F</t>
  </si>
  <si>
    <t>Castle HotelHigh StreetDownham MarketNorfolkPE38 9HF, Downham Market</t>
  </si>
  <si>
    <t>Conversion of hotel to 7 flats and HMO, amenity and parking area</t>
  </si>
  <si>
    <t>22/01268/F</t>
  </si>
  <si>
    <t>33B Lynn Road
Downham Market
Norfolk
PE38 9NJ</t>
  </si>
  <si>
    <t>Construction of one single storey dwelling following removal of carport, part demolition of garage, alterations to access &amp; forming new driveway.</t>
  </si>
  <si>
    <t>23/00082/PACU7</t>
  </si>
  <si>
    <t>Cheryls Hairdressers
63 Bridge Street
Downham Market
Norfolk
PE38 9DW</t>
  </si>
  <si>
    <t>Notification for Prior Approval for change of use of Hairdressers to residential property (Schedule 2, Part 3, Class MA)</t>
  </si>
  <si>
    <t>22/01837/O</t>
  </si>
  <si>
    <t>119 Broomhill
Downham Market
Norfolk
PE38 9QU</t>
  </si>
  <si>
    <t>Outline Application: Proposed new dwelling</t>
  </si>
  <si>
    <t>22/02218/F</t>
  </si>
  <si>
    <t>Land S of Dennis Sneezum Court And N of 37 Trafalgar Road
Trafalgar Road
Downham Market
Norfolk</t>
  </si>
  <si>
    <t>Construction of one dwelling including new access</t>
  </si>
  <si>
    <t>23/01175/F</t>
  </si>
  <si>
    <t>118A Bexwell Road
Downham Market
Norfolk</t>
  </si>
  <si>
    <t>Variation of Condion 2 attached to Planing Permission 16/01700/CU: Proposed change of use from gym/store to self contained dwelling and the creation of a new vehicular access for 118A</t>
  </si>
  <si>
    <t>23/02135/F</t>
  </si>
  <si>
    <t>157 And 159 Bexwell Road
Downham Market
Norfolk
PE38 9LJ</t>
  </si>
  <si>
    <t>VARIATION OF CONDITION 2 AND REMOVAL OF CONDITION 19 OF PLANNING PERMISSION 22/01443/FM: Demolition of existing dwellings and re-development to provide a 72 bedroom care home (Use Class C2) together with associated access, car and cycle parking, structura</t>
  </si>
  <si>
    <t>24/00027/F</t>
  </si>
  <si>
    <t>88 Ryston End
Downham Market
Norfolk</t>
  </si>
  <si>
    <t>Variation of conditions 2 and 3 attached to planning permission 23/00587/F:  Proposed bungalow.</t>
  </si>
  <si>
    <t>24/00145/RM</t>
  </si>
  <si>
    <t>Site Between 19 And 21
Park Lane
Downham Market
Norfolk</t>
  </si>
  <si>
    <t>Reserved Matters: Construction of 2 dwellings Supersedes 21/00248/O</t>
  </si>
  <si>
    <t>24/00697/F</t>
  </si>
  <si>
    <t>Unit 6 To 8
Fairfield Road
Downham Market
Norfolk
PE38 9ET</t>
  </si>
  <si>
    <t>Variation of Conditions 2,3,4,7 and 12 of Planning Permission 23/00493/F: Demolition of existing buildings and replacement with 8 no. dwellings</t>
  </si>
  <si>
    <t>24/01517/O</t>
  </si>
  <si>
    <t>126 Bexwell Road
Downham Market
Norfolk
PE38 9LJ</t>
  </si>
  <si>
    <t>Outline Application with some matters reserved for 1 bungalow and construction of new access to donor dwelling</t>
  </si>
  <si>
    <t>25/00309/F</t>
  </si>
  <si>
    <t>Land S of 119
London Road
Downham Market
Norfolk</t>
  </si>
  <si>
    <t>Self-Build- Proposed 2No. Dwellings, annexe, and two garages</t>
  </si>
  <si>
    <t>25/00674/F</t>
  </si>
  <si>
    <t>Construction of one self-build single storey dwelling and garage</t>
  </si>
  <si>
    <t>25/00793/RM</t>
  </si>
  <si>
    <t>Land West of 44
London Road
Downham Market
Norfolk</t>
  </si>
  <si>
    <t>Reserved matters application for the approval of the appearance, landscaping, and layout of three dwellings</t>
  </si>
  <si>
    <t>25/00525/O</t>
  </si>
  <si>
    <t>155 Bexwell Road
Downham Market
Norfolk
PE38 9LJ</t>
  </si>
  <si>
    <t>OUTLINE APPLICATION AND SELF BUILD-3 self-build / custom detached houses</t>
  </si>
  <si>
    <t>25/01282/F</t>
  </si>
  <si>
    <t>12 Clover Lane
Downham Market
Norfolk
PE38 9EU</t>
  </si>
  <si>
    <t>Subdivision of one previously approved dwelling into two dwellings.</t>
  </si>
  <si>
    <t>Downham West</t>
  </si>
  <si>
    <t>19/00426/F</t>
  </si>
  <si>
    <t>Land On The North East of 4 And 5Watermans WaySalters LodeNorfolk, Downham West</t>
  </si>
  <si>
    <t>Erection of one dwelling (Plot 2)</t>
  </si>
  <si>
    <t>22/00311/F</t>
  </si>
  <si>
    <t>Shining Tree (Healthy Living Centre)Downham RoadSalters LodeDOWNHAM MARKETNorfolkPE38 0BA, Downham West</t>
  </si>
  <si>
    <t>Change of use of commercial health and leisure facilities into residential use</t>
  </si>
  <si>
    <t>23/00879/F</t>
  </si>
  <si>
    <t>Appletree Cottage
The Lane
Salters Lode
Norfolk
PE38 0DL</t>
  </si>
  <si>
    <t>Retrospective change of use of annexe to create independant new home and associated works to create residential curtilage (part retrospective).</t>
  </si>
  <si>
    <t>East Rudham</t>
  </si>
  <si>
    <t>18/00379/F</t>
  </si>
  <si>
    <t>The Firs32 Bagthorpe RoadEast RudhamKing's LynnNorfolkPE31 8RA, East Rudham</t>
  </si>
  <si>
    <t>Conversion of barn to dwelling</t>
  </si>
  <si>
    <t>21/00182/F</t>
  </si>
  <si>
    <t>Broomsthorpe HallTatterford RoadBroomsthorpeEast RudhamNorfolkPE31 6TQ</t>
  </si>
  <si>
    <t>Variation of Condition 9 of Planning Permission 13/00514/F: Conversion of redundant agricultural buildings to 6 residential dwellings</t>
  </si>
  <si>
    <t>22/01146/F</t>
  </si>
  <si>
    <t>Land NE of 5 Eye Lane And S of The Bungalow Fakenham RoadFakenham RoadEast RudhamNorfolk, Rudham</t>
  </si>
  <si>
    <t>Variation of Condition 3 attached to Planning Permission 21/00498/FM: Proposed residential development of 10 dwellings</t>
  </si>
  <si>
    <t>25/00351/PACU6</t>
  </si>
  <si>
    <t>Rainbow Stores
4 Bakers Court
1 Bagthorpe Road
East Rudham
Norfolk</t>
  </si>
  <si>
    <t>NOTIFICATION FOR PRIOR APPROVAL: CHANGE OF USE FROM COMMERCIAL, BUSINESS AND SERVICE (USE CLASS E) TO DWELLING HOUSE (USE CLASS C3): Conversion of shop into one bedroom studio dwelling. All elevations will remain as existing other than the removal of shop</t>
  </si>
  <si>
    <t>25/00224/F</t>
  </si>
  <si>
    <t>J Kew Butcher
Station Road
East Rudham
King's Lynn
Norfolk
PE31 8RB</t>
  </si>
  <si>
    <t>Part conversion of commercial unit into dwelling, extension and alterations</t>
  </si>
  <si>
    <t>25/00223/F</t>
  </si>
  <si>
    <t>Land Rear of Old White Horse
Station Road
East Rudham
Norfolk</t>
  </si>
  <si>
    <t>Conversion and rebuilding of outbuilding into dwelling</t>
  </si>
  <si>
    <t>25/01041/F</t>
  </si>
  <si>
    <t>Anvil House24B Bagthorpe RoadEast RudhamKINGS LYNNNorfolkPE31 8RA</t>
  </si>
  <si>
    <t>VARIATION OF CONDITION 7 OF PLANNING PERMISSION 24/02172/F (Plot 1 only): Two detached houses including extended access</t>
  </si>
  <si>
    <t>East Walton</t>
  </si>
  <si>
    <t>22/02125/F</t>
  </si>
  <si>
    <t>Summerend Barn
Narford Lane
East Walton
KINGS LYNN
Norfolk
PE32 1FB</t>
  </si>
  <si>
    <t>Proposed conversion and extension of barn and outbuildings to create dwelling</t>
  </si>
  <si>
    <t>25/01485/F</t>
  </si>
  <si>
    <t>The Old Forge
Church Lane
East Walton
Norfolk</t>
  </si>
  <si>
    <t>Alterations to allow change of use from offices to four one- and two-bedroom residential units</t>
  </si>
  <si>
    <t>East Winch</t>
  </si>
  <si>
    <t>21/01093/F</t>
  </si>
  <si>
    <t>Home FarmGayton RoadEast WinchKing's LynnNorfolkPE32 1LH, East Winch</t>
  </si>
  <si>
    <t>Conversion of existing barn to form 2 new dwellings</t>
  </si>
  <si>
    <t>22/01227/PACU3</t>
  </si>
  <si>
    <t>Home Farm
Gayton Road
East Winch
King's Lynn
Norfolk
PE32 1LH</t>
  </si>
  <si>
    <t>Notification for Prior Approval for change of use of agricultural building to 2 dwellings (Schedule 2, Part 3, Class Q)</t>
  </si>
  <si>
    <t>22/02223/F</t>
  </si>
  <si>
    <t>Cherry Tree Farm
Winch Road
Gayton
Norfolk</t>
  </si>
  <si>
    <t>Variation of Condition 2 of Planning Permission 15/01274/F: Construction of dwelling</t>
  </si>
  <si>
    <t>Emneth</t>
  </si>
  <si>
    <t>19/02053/F</t>
  </si>
  <si>
    <t>Land West of Playing FieldHungate RoadEmnethNorfolk</t>
  </si>
  <si>
    <t>Variation of condition 5 and 7 of planning permission 15/01532/OM to allow works to commence on site</t>
  </si>
  <si>
    <t>20/02137/O</t>
  </si>
  <si>
    <t>Land At37 Elm High RoadEmnethWisbechNorfolkPE14 0DG, Emneth</t>
  </si>
  <si>
    <t>OUTLINE APPLICATION WITH SOME MATTERS RESERVED: Residential development</t>
  </si>
  <si>
    <t>21/02016/F</t>
  </si>
  <si>
    <t>Land North of 65 Hollycroft RoadEmnethWISBECHNorfolk, Emneth</t>
  </si>
  <si>
    <t>VARIATION OF CONDITIONS 2, 3, 5, 7, 10 AND 12 OF PLANNING PERMISSION 16/01431/F: Erection of 2No dwellings and detached garages</t>
  </si>
  <si>
    <t>22/00276/RM</t>
  </si>
  <si>
    <t>Land N of 73Hollycroft RoadEmnethNorfolk, Emneth</t>
  </si>
  <si>
    <t>Application for reserved matters for proposed dwelling</t>
  </si>
  <si>
    <t>22/00495/O</t>
  </si>
  <si>
    <t>Pal-Mar
Chapel Lane
Emneth
Wisbech
Norfolk
PE14 0DJ</t>
  </si>
  <si>
    <t>OUTLINE APPLICATION: Residential development ( including access)</t>
  </si>
  <si>
    <t>21/02025/F</t>
  </si>
  <si>
    <t>The Vicarage
72 Church Road
Emneth
Wisbech
Norfolk
PE14 8AF</t>
  </si>
  <si>
    <t>Full demolition of existing dwelling (Vicarage) and erection of new vicarage plus 1 additional dwelling and associated works, private driveways, garages and parking</t>
  </si>
  <si>
    <t>22/00612/F</t>
  </si>
  <si>
    <t>91 Church Road
Emneth
Wisbech
Norfolk
PE14 8AF</t>
  </si>
  <si>
    <t>Proposed agricultural barn conversion to residential dwelling including demolition of rear lean-too and new extension</t>
  </si>
  <si>
    <t>22/01014/F</t>
  </si>
  <si>
    <t>Elme Hall Hotel 69 Elm High Road
Emneth
Wisbech
Norfolk
PE14 0DQ</t>
  </si>
  <si>
    <t>Proposed Change of Use from Hotel (C1) to large HMO (Sui Generis).</t>
  </si>
  <si>
    <t>22/01826/O</t>
  </si>
  <si>
    <t>Strawberry Cottages
52 Church Road
Emneth
Wisbech
Norfolk
PE14 8AA</t>
  </si>
  <si>
    <t>OUTLINE APPLICATION WITH SOME MATTERS RESERVED: Proposed new dwelling</t>
  </si>
  <si>
    <t>22/01673/RM</t>
  </si>
  <si>
    <t>Land S of 2 Elmfield Drive And W of 117 Elm High Road
Elmfield Drive
Emneth
Wisbech
Norfolk
PE14 0DL</t>
  </si>
  <si>
    <t>Reserved Matters: Erection of single storey dwelling on existing garden land</t>
  </si>
  <si>
    <t>23/00244/O</t>
  </si>
  <si>
    <t>1 Gaultree Square
Emneth
Wisbech
Norfolk
PE14 8DA</t>
  </si>
  <si>
    <t>Proposed 1.5 Storey Dwelling with New Access.
Proposed New Access to 1 Gaultree Square, Emneth.</t>
  </si>
  <si>
    <t>22/01670/O</t>
  </si>
  <si>
    <t>Crickle Farm
Meadowgate Lane
Emneth
WISBECH
Norfolk
PE14 0DS</t>
  </si>
  <si>
    <t>Outline application all matters reserved: Demolition of existing agricultural building and erection of a residential dwelling on land east of Meadowgate Lane</t>
  </si>
  <si>
    <t>22/01627/F</t>
  </si>
  <si>
    <t>Sans Souci
Chapel Lane
Emneth
Wisbech
Norfolk
PE14 0DJ</t>
  </si>
  <si>
    <t>Construction of 2 storey 3 bedroom dwelling house</t>
  </si>
  <si>
    <t>23/01950/F</t>
  </si>
  <si>
    <t>Land East of 11 To 37Elm High RoadEmnethNorfolk</t>
  </si>
  <si>
    <t>VARIATION OF CONDITION 1 AND 9 OF PLANNING CONSENT 18/01464/RMM; RESERVED MATTERS: For construction of dwellings.</t>
  </si>
  <si>
    <t>24/01252/F</t>
  </si>
  <si>
    <t>Kirklea
56 Church Road
Emneth
Wisbech
Norfolk
PE14 8AA</t>
  </si>
  <si>
    <t>Variation of Conditions 2,3,6,9,10,11 and 12 of Planning Permission 23/00576/F: Proposed dwelling</t>
  </si>
  <si>
    <t>24/00141/FM</t>
  </si>
  <si>
    <t>Elme Hall Hotel
69 Elm High Road
Emneth
Wisbech
Norfolk
PE14 0DQ</t>
  </si>
  <si>
    <t>Conversion of Hotel and associated ballroom to 19 No. Flats</t>
  </si>
  <si>
    <t>24/02199/F</t>
  </si>
  <si>
    <t>Towler Coaches Ltd24 Church RoadEmnethWisbechNorfolkPE14 8AA</t>
  </si>
  <si>
    <t>Retrospective: Proposed 3No. new single story dwellings and associated works</t>
  </si>
  <si>
    <t>25/00576/O</t>
  </si>
  <si>
    <t>Land Due N of New Bungalow E Nursery At 140 Church RoadBambers LaneEmnethNorfolk</t>
  </si>
  <si>
    <t>Outline application with some matters reserved for proposed residential development for up to 3no. dwellings</t>
  </si>
  <si>
    <t>25/00730/F</t>
  </si>
  <si>
    <t>Proposed New Single Storey Dwelling</t>
  </si>
  <si>
    <t>25/00839/F</t>
  </si>
  <si>
    <t>Hawstead Bungalow
62 Elmside
Emneth
Wisbech
Norfolk
PE14 8BQ</t>
  </si>
  <si>
    <t>VARIATION OF CONDITION 1 OF PLANNING PERMISSION 22/02308/F- VARIATION OF CONDITION 1 OF PLANNING PERMISSION 20/00559/RM: Reserved matters application for proposed bungalow</t>
  </si>
  <si>
    <t>25/01812/F</t>
  </si>
  <si>
    <t>Land E550359 N308128 West of Midfarrow Farm
Walsoken Road
Walsoken
Norfolk</t>
  </si>
  <si>
    <t>SELF-BUILD: Proposed Agriculturally Tied Self Build Dwelling.</t>
  </si>
  <si>
    <t>25/01937/O</t>
  </si>
  <si>
    <t>Land West of 122
Church Road
Emneth
Wisbech
Norfolk
PE14 8AF</t>
  </si>
  <si>
    <t>SELF-BUILD: Construction of Three Two-Storey Dwellings</t>
  </si>
  <si>
    <t>Feltwell</t>
  </si>
  <si>
    <t>G35.1</t>
  </si>
  <si>
    <t>19/00859/FM</t>
  </si>
  <si>
    <t>Land At Or South of
6 - 10 Lodge Road
Feltwell
Norfolk</t>
  </si>
  <si>
    <t>Erection of 18 dwellings with associated garages and highway works</t>
  </si>
  <si>
    <t>22/00116/F</t>
  </si>
  <si>
    <t>Long Lane Farm30 Long LaneFeltwellThetfordNorfolkIP26 4BJ, Feltwell</t>
  </si>
  <si>
    <t>Variation of condition 1 of planning permission 21/00066/RMM to amend drawings to add PV panels and air source heat pumps to all units</t>
  </si>
  <si>
    <t>21/01238/F</t>
  </si>
  <si>
    <t>Field Farm50 Paynes LaneFeltwellThetfordNorfolkIP26 4BB, Feltwell</t>
  </si>
  <si>
    <t>1 x 5 bedroom house with associated parking and 1 bedroom annexe for a family member to be looked after at home</t>
  </si>
  <si>
    <t>22/02127/F</t>
  </si>
  <si>
    <t>Former Coal Yard And Dwellings At 28 And 30Long LaneFeltwellThetfordNorfolkIP26 4BJ</t>
  </si>
  <si>
    <t>Proposed one detached two storey dwelling</t>
  </si>
  <si>
    <t>22/02035/F</t>
  </si>
  <si>
    <t>Land Accessed Between 54 And 56
Wilton Road
Feltwell
Norfolk</t>
  </si>
  <si>
    <t>Variation of Condition 2 of Planning Permission 18/01237/F: Construction of two dwellings</t>
  </si>
  <si>
    <t>22/01944/F</t>
  </si>
  <si>
    <t>5 Short Beck
Feltwell
Norfolk
IP26 4AD</t>
  </si>
  <si>
    <t>New build dwelling with associated parking and renovation and extension to the existing garage, Outline planning already approved 18/01706/O</t>
  </si>
  <si>
    <t>25/01105/F</t>
  </si>
  <si>
    <t>Land South of 19
Nightingale Lane
Feltwell
Norfolk</t>
  </si>
  <si>
    <t>Development of three dwellings, vehicular access, and associated drainage and landscaping</t>
  </si>
  <si>
    <t>Fincham</t>
  </si>
  <si>
    <t>G36.1</t>
  </si>
  <si>
    <t>23/01327/F</t>
  </si>
  <si>
    <t>Land North of Rosewood
Marham Road
Fincham
Norfolk</t>
  </si>
  <si>
    <t>VARIATION OF CONDITIONS 10, 11 AND 12 OF PLANNING PERMISSION 16/01747/O: Outline for erection of 5 detached dwellings</t>
  </si>
  <si>
    <t>17/00719/F</t>
  </si>
  <si>
    <t>The Bell HouseChapel LaneFinchamKing's LynnNorfolkPE33 9EN, Fincham</t>
  </si>
  <si>
    <t>Construction of one bungalow south of The Bell House including construction of passing bay for Chapel Lane and new access</t>
  </si>
  <si>
    <t>22/00070/F</t>
  </si>
  <si>
    <t>2 Lynn RoadFinchamKing's LynnNorfolkPE33 9HE</t>
  </si>
  <si>
    <t>The addition of two glass balconies on back elevation of plots 6 &amp; 7 and the provision of double garages to plots 2 &amp; 3 and 6 &amp; 7.
The site is currently being developed with 7 new dwellings.</t>
  </si>
  <si>
    <t>22/01585/F</t>
  </si>
  <si>
    <t>Church Farm
High Street
Fincham
King's Lynn
Norfolk
PE33 9EL</t>
  </si>
  <si>
    <t>Phased development of - Phase 1 - demolition works to remove 2 pole barns covering former cattle yards and partially collapsed parts of barns and outbuildings and clearance of debris from the site in order to carry out contamination and ecology surveys -</t>
  </si>
  <si>
    <t>24/01690/F</t>
  </si>
  <si>
    <t>Clear View
Chapel Lane
Fincham
King's Lynn
Norfolk
PE33 9EN</t>
  </si>
  <si>
    <t>Change of use of garage/residential annexe into a separate dwelling unit</t>
  </si>
  <si>
    <t>25/01521/F</t>
  </si>
  <si>
    <t>Old Methodist Chapel
Downham Road
Fincham
Norfolk</t>
  </si>
  <si>
    <t>SELF BUILD: Conversion/change of use from disused methodist chapel and school buildings to two self contained dwellings.</t>
  </si>
  <si>
    <t>Fordham</t>
  </si>
  <si>
    <t>14/01747/F</t>
  </si>
  <si>
    <t>Snowre Hall Main Road Fordham Downham Market Norfolk PE38 0LN, Fordham</t>
  </si>
  <si>
    <t>Renovation and conversion of farmhouse and barn to form farm office accomodation and self-contained dwelling which together comprise Snowre Grange within the curtilage of Snowre Hall a Grade II listed building</t>
  </si>
  <si>
    <t>Gayton</t>
  </si>
  <si>
    <t>18/01024/F</t>
  </si>
  <si>
    <t>Roys FarmWinch RoadGaytonKing's LynnNorfolkPE32 1QP, Gayton</t>
  </si>
  <si>
    <t>Change of use from Piggery to Dwelling with demolition of outbuildings</t>
  </si>
  <si>
    <t>19/01325/RMM</t>
  </si>
  <si>
    <t>Land NE of DownelyLynn RoadGaytonNorfolk, Gayton</t>
  </si>
  <si>
    <t>Major reserved matters: Construction of 19 dwellings (phase 3)</t>
  </si>
  <si>
    <t>21/02066/OM</t>
  </si>
  <si>
    <t>Former Works Adj Gayton Mill
Litcham Road
Gayton
Norfolk</t>
  </si>
  <si>
    <t>Outline Application: Erection of up to 33 dwellings, works to the existing access, estate roads, driveways, parking areas, open space, external lighting, pumping station and associated infrastructure.</t>
  </si>
  <si>
    <t>23/01763/FM</t>
  </si>
  <si>
    <t>Manor Farm
Back Street
Gayton
King's Lynn
Norfolk
PE32 1QR</t>
  </si>
  <si>
    <t>Proposed Residential Development of 36 dwellings involving the demolition of existing buildings.</t>
  </si>
  <si>
    <t>25/01415/F</t>
  </si>
  <si>
    <t>Valentine
Grimston Road
Gayton
King's Lynn
Norfolk
PE32 1QA</t>
  </si>
  <si>
    <t>Demolition of Existing Bungalow and Construction of Two 2-storey Dwellings and Garages</t>
  </si>
  <si>
    <t>24/00168/OM</t>
  </si>
  <si>
    <t>Land E572430 N319560 And N of
Howards Way
Gayton
Norfolk</t>
  </si>
  <si>
    <t>OUTLINE APPLICATION WITH SOME MATTERS RESERVED FOR: Phased Residential Development of 15 units comprising First Homes, Custom/Self Build Units and Affordable Housing.</t>
  </si>
  <si>
    <t>Great Massingham</t>
  </si>
  <si>
    <t>G43.1</t>
  </si>
  <si>
    <t>18/02038/RMM</t>
  </si>
  <si>
    <t>Land S of 93 And 73 To 76 Summerwood Estate And NW of AbbeyfieldsWalcups LaneGreat MassinghamNorfolk, Great Massingham</t>
  </si>
  <si>
    <t>Reserved matters application: Construction of up to 16 dwellings</t>
  </si>
  <si>
    <t>24/00431/F</t>
  </si>
  <si>
    <t>Land Between 60 And 64
Station Road
Great Massingham
Norfolk</t>
  </si>
  <si>
    <t>Proposed residential development of 2 dwellings with 2 detached garages and associated external works</t>
  </si>
  <si>
    <t>24/00484/F</t>
  </si>
  <si>
    <t>West Heath Barn
Lynn Lane
Great Massingham
King's Lynn
Norfolk
PE32 2HL</t>
  </si>
  <si>
    <t>Subdivision of existing plot involving demolition of the existing barn with class Q approval and construction of a new replacement dwelling with separate private access and improvements to driveway, parking and turning area of existing dwelling.</t>
  </si>
  <si>
    <t>Grimston</t>
  </si>
  <si>
    <t>19/01112/RMM</t>
  </si>
  <si>
    <t>White House Farmhouse1 White House Farm28 Chapel RoadPott RowNorfolkPE32 1DZ, Grimston</t>
  </si>
  <si>
    <t>Reserved matters application: Residential development of 18 dwellings</t>
  </si>
  <si>
    <t>19/01279/F</t>
  </si>
  <si>
    <t>Lodge Farm Barn141 Lynn RoadGrimstonNorfolkPE32 1AG, Grimston</t>
  </si>
  <si>
    <t>Construction of a single dwelling and attached garage</t>
  </si>
  <si>
    <t>21/01200/F</t>
  </si>
  <si>
    <t>Border Lane FarmFen LanePott RowKing's LynnNorfolkPE32 1DA, Grimston</t>
  </si>
  <si>
    <t>Construction of detached garage with annexe accommodation over.</t>
  </si>
  <si>
    <t>21/02102/F</t>
  </si>
  <si>
    <t>South View49 Gayton RoadGrimstonKing's LynnNorfolkPE32 1BG, Grimston</t>
  </si>
  <si>
    <t>Construction of one dwelling</t>
  </si>
  <si>
    <t>21/02380/F</t>
  </si>
  <si>
    <t>64 Church Close
Grimston
King's Lynn
Norfolk
PE32 1BL</t>
  </si>
  <si>
    <t>Proposed dwelling following sub-division of plot</t>
  </si>
  <si>
    <t>25/00258/LDE</t>
  </si>
  <si>
    <t>Middle Farm
15 Chequers Road
Pott Row
King's Lynn
Norfolk
PE32 1AJ</t>
  </si>
  <si>
    <t>LAWFUL DEVELOPMENT CERTIFICATE APPLICATION FOR EXISTING: Separation of the</t>
  </si>
  <si>
    <t>25/00813/F</t>
  </si>
  <si>
    <t>Barn N of Vong Farm
Vong Lane
Pott Row
Norfolk</t>
  </si>
  <si>
    <t>Variation of condition 2 attached to planning permission 21/02378/F: Demolition of existing agricultural barn (which has Class Q Approval to two dwellings (ref 20/00191/PACU3) and replace with new residential dwellings (2 No.)</t>
  </si>
  <si>
    <t>24/01514/F</t>
  </si>
  <si>
    <t>The Beeches
31 Chequers Road
Pott Row
King's Lynn
Norfolk
PE32 1AJ</t>
  </si>
  <si>
    <t>SELFBUILD : Proposed 3 No. detached self-build dwellings</t>
  </si>
  <si>
    <t>25/01305/F</t>
  </si>
  <si>
    <t>51 Low Road
Grimston
King's Lynn
Norfolk
PE32 1AF</t>
  </si>
  <si>
    <t>Self-build - Erection of single 3 bed chalet bungalow, access and landscaping.</t>
  </si>
  <si>
    <t>26/00052/PACU3</t>
  </si>
  <si>
    <t>Vong Farm
61 Vong Lane
Pott Row
King's Lynn
Norfolk
PE32 1BW</t>
  </si>
  <si>
    <t>NOTIFICATION FOR PRIOR APPROVAL: Change of use of agricultural building to no.1 dwellinghouses (schedule 2 part 3 class Q)</t>
  </si>
  <si>
    <t>Harpley</t>
  </si>
  <si>
    <t>22/02144/PACU7</t>
  </si>
  <si>
    <t>Hectors Barn &amp; Coffee Shop
Ravens Yard
Nethergate Street
Harpley
Norfolk</t>
  </si>
  <si>
    <t>Notification for Prior Approval for change of use of The Old Shop to residential property (Schedule 2, Part 3, Class MA)</t>
  </si>
  <si>
    <t>24/01373/FM</t>
  </si>
  <si>
    <t>Formerly Harpley Court
St Lawrence Close
Harpley
Norfolk</t>
  </si>
  <si>
    <t>Proposed residential development of 16 Dwellings</t>
  </si>
  <si>
    <t>Heacham</t>
  </si>
  <si>
    <t>17/00148/F</t>
  </si>
  <si>
    <t>84-86 High StreetHeachamKing's LynnNorfolkPE31 7DB, Heacham</t>
  </si>
  <si>
    <t>Change of Use of No 86 ground floor to residential</t>
  </si>
  <si>
    <t>17/00147/F</t>
  </si>
  <si>
    <t>78 - 80 High StreetHeachamKing's LynnNorfolkPE31 7DB, Heacham</t>
  </si>
  <si>
    <t>Extension of existing dwelling house with Demolition of shop premises and change of use back to residential.</t>
  </si>
  <si>
    <t>18/00194/RM</t>
  </si>
  <si>
    <t>9 Station RoadHeachamKing's LynnNorfolkPE31 7HG, Heacham</t>
  </si>
  <si>
    <t>Reserved Matters Application: Proposed residential development of 8no. new dwellings following removal of existing garage/workshop</t>
  </si>
  <si>
    <t>18/01032/PACU2</t>
  </si>
  <si>
    <t>42 Station RoadHeachamKing's LynnNorfolkPE31 7EY, Heacham</t>
  </si>
  <si>
    <t>Prior Notification: Change of use from existing store (A1) to residential (C3)</t>
  </si>
  <si>
    <t>22/00526/F</t>
  </si>
  <si>
    <t>34 Folgate RoadHeachamKing's LynnNorfolkPE31 7BE, Heacham</t>
  </si>
  <si>
    <t>Proposed two storey and single storey rear extensions plus reconstruction of existing garage outbuilding to form residential annex</t>
  </si>
  <si>
    <t>23/00681/F</t>
  </si>
  <si>
    <t>Porcherie 4A Hall Close
Heacham
Norfolk
PE31 7JT</t>
  </si>
  <si>
    <t>Proposed 3 Bedroom Bungalow</t>
  </si>
  <si>
    <t>23/02234/F</t>
  </si>
  <si>
    <t>34A Hunstanton Road
The Green
Heacham
Norfolk</t>
  </si>
  <si>
    <t>VARIATION OF CONDITION 2 OF PLANNING PERMISSION 20/01998/F: Change of use from a place of worship to a dwelling, alterations to provide a 3 bedroom dwelling</t>
  </si>
  <si>
    <t>24/02082/F</t>
  </si>
  <si>
    <t>50A North BeachHeachamKing's LynnNorfolkPE31 7LJ</t>
  </si>
  <si>
    <t>Proposed Replacement Dwelling - (BNG de minimis exemption)</t>
  </si>
  <si>
    <t>24/00373/F</t>
  </si>
  <si>
    <t>23 Lamsey Lane
Heacham
King's Lynn
Norfolk
PE31 7LA</t>
  </si>
  <si>
    <t>New Dwelling Further to Subdivision of Garden</t>
  </si>
  <si>
    <t>18/00226/RMM</t>
  </si>
  <si>
    <t>Land NE of Number 8 Cheney Hill
Cheney Hill
Heacham
Norfolk</t>
  </si>
  <si>
    <t>RESERVED MATTERS: Construction of 58 dwellings and associated infrastructure</t>
  </si>
  <si>
    <t>21/01412/RMM</t>
  </si>
  <si>
    <t>Land Off
Cheney Hill
Heacham
Norfolk</t>
  </si>
  <si>
    <t>RESERVED MATTERS: Construction of up to 64 dwellings and associated infrastructure</t>
  </si>
  <si>
    <t>Hilgay</t>
  </si>
  <si>
    <t>21/00649/F</t>
  </si>
  <si>
    <t>Land E of Village Hall Former Site of Methodist ChapelStation RoadTen Mile BankNorfolk, Hilgay</t>
  </si>
  <si>
    <t>Erection of detached house and single garage</t>
  </si>
  <si>
    <t>23/00247/F</t>
  </si>
  <si>
    <t>The Laurels
Hubbards Drove
Hilgay
Downham Market
Norfolk
PE38 0JZ</t>
  </si>
  <si>
    <t>Construction of one dwelling and garage</t>
  </si>
  <si>
    <t>22/01904/F</t>
  </si>
  <si>
    <t>Willow Lodge Flats
Manor Road
Hilgay
Norfolk</t>
  </si>
  <si>
    <t>Demolition of existing building and erection of 7 no. affordable dwellings</t>
  </si>
  <si>
    <t>21/01543/F</t>
  </si>
  <si>
    <t>Apple Tree House
Station Road
Ten Mile Bank
DOWNHAM MARKET
Norfolk
PE38 0EP</t>
  </si>
  <si>
    <t>Erection of a dwelling with access (on a site with an extant consent to construct a dwelling under application ref: 15/00852/F)</t>
  </si>
  <si>
    <t>22/02138/F</t>
  </si>
  <si>
    <t>Land N of the Old Post Office
Station Road
Ten Mile Bank
Norfolk</t>
  </si>
  <si>
    <t>Construction of a new dwelling</t>
  </si>
  <si>
    <t>23/01572/O</t>
  </si>
  <si>
    <t>Riverside
Holts Lane
Hilgay
Downham Market
Norfolk
PE38 0JG</t>
  </si>
  <si>
    <t>OUTLINE WITH ALL MATTERS RESERVED: One proposed detached dwelling</t>
  </si>
  <si>
    <t>24/01676/F</t>
  </si>
  <si>
    <t>Venney Farm Barn
Hundred Foot Bank
Welney
WISBECH
Norfolk
PE14 9TW</t>
  </si>
  <si>
    <t>PART RETROSPECTIVE: Carport and Garage. SELFBUILD: replacement chalet dwelling on existing footprint</t>
  </si>
  <si>
    <t>23/00824/FM</t>
  </si>
  <si>
    <t>Land S of Foresters Avenue
Hilgay
Norfolk</t>
  </si>
  <si>
    <t>Residential development of 16 dwellings</t>
  </si>
  <si>
    <t>25/01424/F</t>
  </si>
  <si>
    <t>9 Ely Road
Hilgay
Downham Market
Norfolk
PE38 0JW</t>
  </si>
  <si>
    <t>VARIATION OF CONDITION 2 OF PLANNING PERMISSION 23/00729/F: Demolition of existing bungalow and outbuildings and construction of three dwellings and garages</t>
  </si>
  <si>
    <t>Hillington</t>
  </si>
  <si>
    <t>23/01667/F</t>
  </si>
  <si>
    <t>Maltrow
Station Road
Hillington
King's Lynn
Norfolk
PE31 6DE</t>
  </si>
  <si>
    <t>Proposed redesign 2no. dwellings following the removal of the existing residential bungalow.</t>
  </si>
  <si>
    <t>24/01328/RM</t>
  </si>
  <si>
    <t>Land S of 14 And 15
Pasture Close
Hillington
Norfolk</t>
  </si>
  <si>
    <t>Application for reserved matters. Access, layout, scale, appearance and landscaping for five dwellings</t>
  </si>
  <si>
    <t>Holme next the Sea</t>
  </si>
  <si>
    <t>22/01884/F</t>
  </si>
  <si>
    <t>Eastgate Barn
Eastgate
Holme next The Sea
Norfolk</t>
  </si>
  <si>
    <t>Change of use from agricultural including the demolition of the existing barn and the replacement with five new dwellings</t>
  </si>
  <si>
    <t>Hunstanton</t>
  </si>
  <si>
    <t>F2.3</t>
  </si>
  <si>
    <t>25/00488/F</t>
  </si>
  <si>
    <t>Lavender View
Hornbeam Drive
Hunstanton
Norfolk</t>
  </si>
  <si>
    <t>VARIATION OF CONDITION 1, 2, 14 and 16 OF PLANNING CONSENT 24/00805/F: VARIATION OF CONDITIONS 1 AND 2 OF PLANNING PERMISSION 24/00231/F: (Variation of condition 15 of planning permission 22/00929/FM): Development of 61 housing with care apartments, 39 ca</t>
  </si>
  <si>
    <t>17/01256/F</t>
  </si>
  <si>
    <t>Office
14 Avenue Road
Hunstanton
Norfolk
PE36 5BW</t>
  </si>
  <si>
    <t>Proposed 4 bed dwelling</t>
  </si>
  <si>
    <t>18/01914/F</t>
  </si>
  <si>
    <t>2 Crescent LaneHunstantonNorfolkPE36 5BX, Hunstanton</t>
  </si>
  <si>
    <t>Change of use and conversion to create 2 additional dwellings</t>
  </si>
  <si>
    <t>19/00599/F</t>
  </si>
  <si>
    <t>National Westminster Bank P L CNorthgateHunstantonNorfolkPE36 6BB, Hunstanton</t>
  </si>
  <si>
    <t>Change of use of former bank to heritage centre/museum with separate private dwelling apartment to first floor.</t>
  </si>
  <si>
    <t>20/00962/FM</t>
  </si>
  <si>
    <t>19 - 21 Church StreetHunstantonNorfolk, Hunstanton</t>
  </si>
  <si>
    <t>Demolition of old print works and the construction of 18 flats with associated car parking</t>
  </si>
  <si>
    <t>21/02208/PACU6</t>
  </si>
  <si>
    <t>26 Le Strange Terrace
Hunstanton
Norfolk
PE36 5AJ</t>
  </si>
  <si>
    <t>Prior Notification: Conversion of previous restaurant to flats.</t>
  </si>
  <si>
    <t>21/00629/FM</t>
  </si>
  <si>
    <t>Hunstanton First SchoolJames StreetHunstantonNorfolkPE36 5HE, Hunstanton</t>
  </si>
  <si>
    <t>Residential development of 11 dwellings</t>
  </si>
  <si>
    <t>22/01637/F</t>
  </si>
  <si>
    <t>Scent With Flowers
34 Greevegate
Hunstanton
Norfolk
PE36 6AG</t>
  </si>
  <si>
    <t>Proposed Change of Use - Ground Floor Commercial  (Use Class E) to Residential Flat (Use Class C3) with alterations.</t>
  </si>
  <si>
    <t>23/00023/F</t>
  </si>
  <si>
    <t>8 Le Strange Terrace
Hunstanton
Norfolk</t>
  </si>
  <si>
    <t>Application for five new 1 bedroom apartments by change of use of commercial space and rear extension facilitated
by demolition of 3no existing outbuildings.</t>
  </si>
  <si>
    <t>22/00691/FM</t>
  </si>
  <si>
    <t>Richmond House
6 - 8 Westgate
Hunstanton
HUNSTANTON
Norfolk
PE36 5AL</t>
  </si>
  <si>
    <t>Extensions, alterations and part conversion of mixed use building (hotel &amp; flats) into 13 residential units</t>
  </si>
  <si>
    <t>22/01228/F</t>
  </si>
  <si>
    <t>Holiday Flats And Former Holiday Chalet SiteManor RoadHunstantonNorfolk</t>
  </si>
  <si>
    <t>A new building for 8No flats; 1No bed and 2No bed mix within a 2 storey block</t>
  </si>
  <si>
    <t>23/00210/F</t>
  </si>
  <si>
    <t>42A Church Street
Hunstanton
Norfolk
PE36 5HD</t>
  </si>
  <si>
    <t>Change of use from auction room to dwelling</t>
  </si>
  <si>
    <t>23/00627/F</t>
  </si>
  <si>
    <t>42 Westgate
Hunstanton
Norfolk
PE36 5EL</t>
  </si>
  <si>
    <t>Change of use of ground floor from C3 Dwelling house into E(b) for the sale of food and drinks for consumption mostly on the premises, subdivision of upper floors to create two 1 bedroomed flat units with general alterations and renovation of dilapidated</t>
  </si>
  <si>
    <t>24/00204/F</t>
  </si>
  <si>
    <t>26 Le Strange Terrace
Hunstanton
Norfolk</t>
  </si>
  <si>
    <t>Proposed change of use of part of building from a storage area to residential, to create a flat including additional windows.</t>
  </si>
  <si>
    <t>24/02028/F</t>
  </si>
  <si>
    <t>Edgewater Apartments
Seagate Road
Hunstanton
Norfolk</t>
  </si>
  <si>
    <t>Variation of condition 2 attached to planning permission 19/01558/FM: Mixed use development comprising of retail at ground floor with residential accommodation at first to fifth floor.</t>
  </si>
  <si>
    <t>25/00133/PACU6</t>
  </si>
  <si>
    <t>22 High Street
Hunstanton
Norfolk
PE36 5AF</t>
  </si>
  <si>
    <t>Application to determine if prior approval is required for the proposed change of use from commercial storage above a shop (use class E) to 1No. 2 bedroom flat (use class C3) (Schedule 2, Part 3, Class MA)</t>
  </si>
  <si>
    <t>24/01822/O</t>
  </si>
  <si>
    <t>10 Melton Drive
Hunstanton
Norfolk
PE36 5DD</t>
  </si>
  <si>
    <t>OUTLINE APPLICATION- 3 bedroom 2 storey new build with garage</t>
  </si>
  <si>
    <t>25/00597/F</t>
  </si>
  <si>
    <t>1 Queens Gardens
Hunstanton
Norfolk
PE36 6HD</t>
  </si>
  <si>
    <t>VARIATION OF CONDITION NO. 2 OF PLANNING PERMISSION 21/02321/F - Proposed two-storey, 4-bed replacement dwelling</t>
  </si>
  <si>
    <t>Ingoldisthorpe</t>
  </si>
  <si>
    <t>21/02329/F</t>
  </si>
  <si>
    <t>Land Around Pond And W of 30 Hill Road Lynn RoadIngoldisthorpeNorfolk, Ingoldisthorpe</t>
  </si>
  <si>
    <t>VARIATION OF CONDITIONS 1 of Planning Permission 18/02200/RMM: To amend drawings for Plot 7</t>
  </si>
  <si>
    <t>22/00982/F</t>
  </si>
  <si>
    <t>Aldorcar
Coaly Lane
Ingoldisthorpe
King's Lynn
Norfolk
PE31 6NU</t>
  </si>
  <si>
    <t>Construction of one and a half storey dwelling</t>
  </si>
  <si>
    <t>22/02135/F</t>
  </si>
  <si>
    <t>12 Davy Field
Lynn Road
Ingoldisthorpe
KINGS LYNN
Norfolk
PE31 6TR</t>
  </si>
  <si>
    <t>Construction of dwelling on Plot 12</t>
  </si>
  <si>
    <t>23/02035/F</t>
  </si>
  <si>
    <t>Carstone
161 Lynn Road
Ingoldisthorpe
King's Lynn
Norfolk
PE31 6NS</t>
  </si>
  <si>
    <t>Construction of one and half storey dwelling land rear of 161 Lynn Road</t>
  </si>
  <si>
    <t>24/00230/F</t>
  </si>
  <si>
    <t>Land W of Aldorcar
Coaly Lane
Ingoldisthorpe
Norfolk</t>
  </si>
  <si>
    <t>Supersedes 16/01633/RM Proposed construction of 3 Bedroom chalet bungalow with detached car port.</t>
  </si>
  <si>
    <t>24/01413/F</t>
  </si>
  <si>
    <t>Warren Farm
Hill Road
Ingoldisthorpe
King's Lynn
Norfolk
PE31 6NZ</t>
  </si>
  <si>
    <t>New self build dwelling and access</t>
  </si>
  <si>
    <t>King's Lynn</t>
  </si>
  <si>
    <t>E1.6</t>
  </si>
  <si>
    <t>21/01873/FM</t>
  </si>
  <si>
    <t>Land SE of 60 Queen Mary Road N of Railway Line And S ofParkwayGaywoodKing's LynnNorfolk, King's Lynn</t>
  </si>
  <si>
    <t>Construction of 226 new homes and associated green space, landscaping and ancillary infrastructure</t>
  </si>
  <si>
    <t>E1.7</t>
  </si>
  <si>
    <t>21/00855/FM</t>
  </si>
  <si>
    <t>Lovells Aconite Rd Site OfficeFront WayKing's LynnNorfolkPE30 2LU, King's Lynn</t>
  </si>
  <si>
    <t>The construction of 96 dwellings associated access roads, footways and new areas of public open space and associated external works</t>
  </si>
  <si>
    <t>12/00546/FM</t>
  </si>
  <si>
    <t>Hillington Square King's Lynn Norfolk PE30 5HR, King's Lynn</t>
  </si>
  <si>
    <t>Demolition of existing stair cores, lifts, bin stores, sheds, some walkways and a number of dwellings. Erection of new stair and lift cores, new entrances to bedsits, extension of bedsits, extension to some upper floor units. Refurbishment of garage space</t>
  </si>
  <si>
    <t>17/02064/F</t>
  </si>
  <si>
    <t>Land At18 - 19 Purfleet StreetKing's LynnNorfolk, King's Lynn</t>
  </si>
  <si>
    <t>Erection of a three storey building accommodating a cafe on the ground floor with two 3 bedroom flats above</t>
  </si>
  <si>
    <t>18/01260/F</t>
  </si>
  <si>
    <t>1A River LaneGaywoodKing's LynnNorfolkPE30 4HD, King's Lynn</t>
  </si>
  <si>
    <t>Change of use from retail and photographic studio to cafe and 2 dwelling houses</t>
  </si>
  <si>
    <t>19/00192/F</t>
  </si>
  <si>
    <t>Site Adjacent To131 Austin StreetKing's LynnNorfolkPE30 1QH, King's Lynn</t>
  </si>
  <si>
    <t>New Build Dwelling and Associated landscape works incidental to the development.</t>
  </si>
  <si>
    <t>19/00069/F</t>
  </si>
  <si>
    <t>Vacant
24 St James Street
King's Lynn
Norfolk</t>
  </si>
  <si>
    <t>Variation of condition 2 of planning permission 16/01467/F to amend drawings</t>
  </si>
  <si>
    <t>17/01765/F</t>
  </si>
  <si>
    <t>Golden Ball Farm BarnsLow RoadSaddlebowNorfolkPE34 3FN, King's Lynn</t>
  </si>
  <si>
    <t>Variation of condition 13 of planning permission 11/01806/EXF to amend plans</t>
  </si>
  <si>
    <t>20/00104/F</t>
  </si>
  <si>
    <t>Keepers Cottage
5 Low Road
South Wootton
Norfolk
PE30 3NN</t>
  </si>
  <si>
    <t>Proposed dwelling following demolition of existing garage/outhouse</t>
  </si>
  <si>
    <t>21/00815/PACU1</t>
  </si>
  <si>
    <t>PB Communication Services27 Tower StreetKing's LynnNorfolkPE30 5DF, King's Lynn</t>
  </si>
  <si>
    <t>Prior approval for a change of use from Offices (B1) to 4 dwellinghouses (C3)</t>
  </si>
  <si>
    <t>21/00762/PACU3</t>
  </si>
  <si>
    <t>Seeche FarmMill RoadWiggenhall St GermansNorfolk, King's Lynn</t>
  </si>
  <si>
    <t>Notification for Prior Approval for change of use of agricultural buildings to two dwellings (Schedule 2, Part 3, Class Q)</t>
  </si>
  <si>
    <t>21/00820/PACU1</t>
  </si>
  <si>
    <t>Vancouver HouseCounty Court RoadKing's LynnNorfolk, King's Lynn</t>
  </si>
  <si>
    <t>Notification for Prior Approval for change of use of 1st 2nd and 3rd floors from offices to 24 Residential Flats</t>
  </si>
  <si>
    <t>21/00775/F</t>
  </si>
  <si>
    <t>Conversion of existing agricultural barn into a 4 bedroom residential dwelling.  Demolition of existing single storey barns to allow for a new 4 bay carport and garden store.  Conversion of existing single storey barn into a residential games room/home gy</t>
  </si>
  <si>
    <t>21/02233/F</t>
  </si>
  <si>
    <t>Building Rear of 19 And 18AValingers RoadKing's LynnNorfolkPE30 5HD, King's Lynn</t>
  </si>
  <si>
    <t>Conversion of outbuilding to form dwelling</t>
  </si>
  <si>
    <t>22/00483/F</t>
  </si>
  <si>
    <t>6 Guanock Place
King's Lynn
Norfolk
PE30 5QJ</t>
  </si>
  <si>
    <t>Change of use to ground floor from storage to a residential flat C3</t>
  </si>
  <si>
    <t>22/00274/F</t>
  </si>
  <si>
    <t>119 High StreetKing's LynnNorfolkPE30 1DD, King's Lynn</t>
  </si>
  <si>
    <t>Proposed redevelopment of fire damaged building incorporating change of use of upper floors from Commercial Retail (E(a)) to Residential Apartments (C3). Commercial Retail use retained at ground floor.</t>
  </si>
  <si>
    <t>20/01544/F</t>
  </si>
  <si>
    <t>27 King StreetKing's LynnNorfolk, King's Lynn</t>
  </si>
  <si>
    <t>Proposed change of use from unoccupied offices to residential apartment studios (C3)</t>
  </si>
  <si>
    <t>20/00091/F</t>
  </si>
  <si>
    <t>Land South of
Russett Close
King's Lynn
Norfolk</t>
  </si>
  <si>
    <t>Variation of Conditions 4, 7, 12 and 13 of Planning Permission 14/01690/OM: Construction of up to 81 dwellings with access road</t>
  </si>
  <si>
    <t>22/01672/F</t>
  </si>
  <si>
    <t>22 Valingers Road
King's Lynn
Norfolk
PE30 5HD</t>
  </si>
  <si>
    <t>The erection of 1no. dwelling fronting North Everard Street.</t>
  </si>
  <si>
    <t>22/01783/F</t>
  </si>
  <si>
    <t>72A Tennyson Avenue
King's Lynn
Norfolk
PE30 2QJ</t>
  </si>
  <si>
    <t>Extension and alterations to develop 4 studio apartments with associated landscape works incidental to the development</t>
  </si>
  <si>
    <t>22/02183/F</t>
  </si>
  <si>
    <t>2 St Nicholas Street
King's Lynn
Norfolk
PE30 1LY</t>
  </si>
  <si>
    <t>Conversion of dwelling into 3No Dwellings</t>
  </si>
  <si>
    <t>22/01905/F</t>
  </si>
  <si>
    <t>38 Railway Road
King's Lynn
Norfolk
PE30 1NF</t>
  </si>
  <si>
    <t>Single storey, second floor extension over existing fabric and internal alterations to create 3 flats in place of existing dwellinghouse.</t>
  </si>
  <si>
    <t>23/00163/F</t>
  </si>
  <si>
    <t>10 - 16 High Street
King's Lynn
Norfolk</t>
  </si>
  <si>
    <t>Change of use of 1st and 2nd floor from commercial (E) to dwellinghouses (C3) and alterations of facades with the addition of windows on first and second floor (mansard roof) and new access points to upper floors and refuse and cycle storage on ground flo</t>
  </si>
  <si>
    <t>23/00518/F</t>
  </si>
  <si>
    <t>172 Loke Road
King's Lynn
Norfolk
PE30 2BP</t>
  </si>
  <si>
    <t>Conversion of existing property to 2no. flats, erection of rear extension, rebuilding the pitched roof of the existing rear ground floor extension to add a skylight, converting existing attic area to habitable space, erection of a rear dormer window, new</t>
  </si>
  <si>
    <t>23/00992/CU</t>
  </si>
  <si>
    <t>The Dental Surgery 6 King Street
King's Lynn
Norfolk
PE30 1ES</t>
  </si>
  <si>
    <t>Internal alterations and conversion of former dental surgery to single dwelling</t>
  </si>
  <si>
    <t>23/00341/F</t>
  </si>
  <si>
    <t>55 Gaywood Road
King's Lynn
Norfolk
PE30 2PS</t>
  </si>
  <si>
    <t>Change of use from a six bedroomed house in multiple occupation to two flats</t>
  </si>
  <si>
    <t>22/01107/F</t>
  </si>
  <si>
    <t>Land Between 7 And 11
Tower Place
King's Lynn
Norfolk</t>
  </si>
  <si>
    <t>Variation of Condition 2 and Remove Conditions 3, 4, 5, and 6 of Planning Permission 18/01145/F: Proposed residential development 4No houses</t>
  </si>
  <si>
    <t>23/00045/O</t>
  </si>
  <si>
    <t>Land To the Rear of 41 And 42
Norfolk Street
King's Lynn
Norfolk</t>
  </si>
  <si>
    <t>OUTLINE PLANNING PERMISSION WITH SOME MATTER RESERVED: Flats</t>
  </si>
  <si>
    <t>23/01120/F</t>
  </si>
  <si>
    <t>107 High Street
King's Lynn
Norfolk
PE30 1DA</t>
  </si>
  <si>
    <t>Alterations and conversion of offices to single residential unit</t>
  </si>
  <si>
    <t>23/00999/F</t>
  </si>
  <si>
    <t>7A St James Street
King's Lynn
Norfolk
PE30 5DA</t>
  </si>
  <si>
    <t>Variation of Condition 1 attached to Planning Permission 17/02410/F: Restoration, extension and conversion to six apartments, four to main building, one to side lean-to and conversion of existing rear stewards accommodation to a three bed apartment</t>
  </si>
  <si>
    <t>20/01761/FM</t>
  </si>
  <si>
    <t>Favorit Motor Company Mr Clutch 16 London Road
King's Lynn
Norfolk
PE30 5PY</t>
  </si>
  <si>
    <t>Demolition of existing car showroom and workshop, and construction of residential units</t>
  </si>
  <si>
    <t>23/00922/F</t>
  </si>
  <si>
    <t>7B King Street
King's Lynn
Norfolk
PE30 1ET</t>
  </si>
  <si>
    <t>Change of use from dental practice to 2 residential dwellings</t>
  </si>
  <si>
    <t>23/01304/F</t>
  </si>
  <si>
    <t>71 Vancouver Avenue
King's Lynn
Norfolk
PE30 5RD</t>
  </si>
  <si>
    <t>Proposed two storey dwelling</t>
  </si>
  <si>
    <t>23/01260/F</t>
  </si>
  <si>
    <t>14A Tuesday Market Place
King's Lynn
Norfolk</t>
  </si>
  <si>
    <t>Conversion of offices to form two dwellings</t>
  </si>
  <si>
    <t>23/01870/F</t>
  </si>
  <si>
    <t>Showboat Amusements 30 - 32 Purfleet Street
King's Lynn
Norfolk
PE30 1ER</t>
  </si>
  <si>
    <t>VARIATION OF CONDITION 2 OF PLANNING CONSENT 22/02189/F ; Conversion of existing vacant 1st and 2nd floors to residential units (4No.), change of use from commercial to residential, ground floor to remain commercial</t>
  </si>
  <si>
    <t>23/02011/F</t>
  </si>
  <si>
    <t>25 Tower Place
King's Lynn
Norfolk
PE30 5DF</t>
  </si>
  <si>
    <t>VARIATION OF CONDITION 2 OF PLANNING CONSENT 22/00735/F : Conversion of ground floor to form 4 retail units within Class E. External alterations to form new shopfronts and other openings and construction of new second floor to form 8 dwellings. (partial</t>
  </si>
  <si>
    <t>24/00024/F</t>
  </si>
  <si>
    <t>Seacroft Mobillity
50 High Street
King's Lynn
Norfolk</t>
  </si>
  <si>
    <t>Variation of condition 2 attached to planning permission 22/02257/F:  Conversion of upper floors to form 4 dwellings with internal and external alterations.</t>
  </si>
  <si>
    <t>23/01204/F</t>
  </si>
  <si>
    <t>Rear of 19 St James Street
King's Lynn
Norfolk
PE30 5DA</t>
  </si>
  <si>
    <t>Change of use from storage to storage on ground floor and residential flat on first floor, including a new access door at ground level facing Regent Way.</t>
  </si>
  <si>
    <t>24/00535/F</t>
  </si>
  <si>
    <t>36 All Saints Street
King's Lynn
Norfolk
PE30 5AD</t>
  </si>
  <si>
    <t>Variation of condition 2 attached to planning permission 17/00247/F:  Conversion of existing dwelling into two dwellings.</t>
  </si>
  <si>
    <t>24/00536/F</t>
  </si>
  <si>
    <t>17 Mill Lane
King's Lynn
Norfolk
PE30 3DT</t>
  </si>
  <si>
    <t>Proposed Replacement Dwelling and Construction of Two Additional Dwellings</t>
  </si>
  <si>
    <t>24/01016/F</t>
  </si>
  <si>
    <t>Flat
44 London Road
King's Lynn
Norfolk
PE30 5QH</t>
  </si>
  <si>
    <t>VARIATION OF CONDITION 3 AND 13 OF PLANNING CONSENT 11/01945/FM : Conversion of existing building to provide 3 dwellings and construction of 8 new dwellings</t>
  </si>
  <si>
    <t>24/01006/RM</t>
  </si>
  <si>
    <t>58 Wootton Road
Gaywood
King's Lynn
Norfolk
PE30 4EX</t>
  </si>
  <si>
    <t>RESERVED MATTERS APPLICATION FOR: All matters relating to the outline consent of access, appearance, landscaping, layout and design to be considered.</t>
  </si>
  <si>
    <t>24/01823/F</t>
  </si>
  <si>
    <t>18B South Wootton Lane
King's Lynn
Norfolk
PE30 3BS</t>
  </si>
  <si>
    <t>Variation of condition 1 attached to planning permission 22/00418/F: Variation of Condition 2 of Planning Permission 20/00173/RM: Reserved Matters:  Plots 2, 3 and 4 - Construction of three dwellings.</t>
  </si>
  <si>
    <t>24/00608/O</t>
  </si>
  <si>
    <t>Land South East of 169
Saddlebow Road
King's Lynn
Norfolk</t>
  </si>
  <si>
    <t>OUTLINE PLANNING PERMISSION WITH SOME MATTERS RESERVED FOR : Residential development comprising of up to 4 dwellings</t>
  </si>
  <si>
    <t>23/01741/FM</t>
  </si>
  <si>
    <t>Kettlewell HouseKettlewell LaneKing's LynnNorfolkPE30 1PW</t>
  </si>
  <si>
    <t>Demolition and clearance of existing building and the construction of a new Specialised Supported Housing scheme comprising a two storey residential building containing 10 self-contained supported living appartments together with seven self-contained supp</t>
  </si>
  <si>
    <t>24/01092/FM</t>
  </si>
  <si>
    <t>Stuart House Hotel35 Goodwins RoadKing's LynnNorfolkPE30 5QX</t>
  </si>
  <si>
    <t>Change of use from Class C1 to Class C3 for the repurposing of the current site and its existing structures achieving a total of 18no assisted living units, one staff flat, consultation room and indoor community area</t>
  </si>
  <si>
    <t>24/02228/F</t>
  </si>
  <si>
    <t>40 Avenue RoadKing's LynnNorfolkPE30 5NW, King's Lynn</t>
  </si>
  <si>
    <t>Proposed replacement dwelling and detached double garage with games room above - Self-Build.</t>
  </si>
  <si>
    <t>25/00017/F</t>
  </si>
  <si>
    <t>1 Diamond Terrace
King's Lynn
Norfolk</t>
  </si>
  <si>
    <t>VARIATION OF CONDITION 2 OF PLANNING CONSENT 21/00095/F: Extensions and alterations to existing shop and flat to create commercial office space, private workshop/storage space and one additional residential flat.</t>
  </si>
  <si>
    <t>24/01549/F</t>
  </si>
  <si>
    <t>59 Gayton Road
Gaywood
King's Lynn
Norfolk
PE30 4EF</t>
  </si>
  <si>
    <t>Demolition of 1 dwelling to be replaced by 2 new dwellings.</t>
  </si>
  <si>
    <t>25/00269/F</t>
  </si>
  <si>
    <t>Cruso &amp; Wilkin
Waterloo Street
King's Lynn
Norfolk
PE30 1NZ</t>
  </si>
  <si>
    <t>VARIATION OF CONDITION 2 OF PLANNING CONSENT 22/00168/F: VARIATION OF CONDITION 2 OF PLANNING PERMISSION 21/00631/FM: To amend drawings.</t>
  </si>
  <si>
    <t>25/00073/LB</t>
  </si>
  <si>
    <t>Andrew Francis 25 London Road
King's Lynn
Norfolk
PE30 5PY</t>
  </si>
  <si>
    <t>Listed Building Application: Conversion of former Commercial use to three Flats</t>
  </si>
  <si>
    <t>25/00179/PACU6</t>
  </si>
  <si>
    <t>98 - 99 High Street
King's Lynn
Norfolk
PE30 1BW</t>
  </si>
  <si>
    <t>Application to determine if prior approval is required for the proposed change of use from existing second floor of the retail building (use class E) to 3 No self-contained apartments (use class C3) (Schedule 2, Part 3, Class MA)</t>
  </si>
  <si>
    <t>24/01084/FM</t>
  </si>
  <si>
    <t>Plaxtole House
70 Goodwins Road
King's Lynn
Norfolk
PE30 5PD</t>
  </si>
  <si>
    <t>Proposed residential development</t>
  </si>
  <si>
    <t>25/00274/F</t>
  </si>
  <si>
    <t>90 High Street
King's Lynn
Norfolk</t>
  </si>
  <si>
    <t>Retention of existing commercial use at ground floor, conversion of first and second floors from vacant office / store space to a 6-bed House of Multiple Occupation (Use Class C4).</t>
  </si>
  <si>
    <t>25/00952/F</t>
  </si>
  <si>
    <t>Dwelling S of 57 Turbus Road E of 12
Saltpans Close
King's Lynn
Norfolk
PE30 2AT</t>
  </si>
  <si>
    <t>Variation of Condition 2 of Planning Permission 23/02274/F: Construction of new dwelling and detached cart shed following demolition of existing unauthorised structure</t>
  </si>
  <si>
    <t>25/01030/F</t>
  </si>
  <si>
    <t>30 - 32 Purfleet Street
King's Lynn
Norfolk
PE30 1ER</t>
  </si>
  <si>
    <t>Addition of new third floor to provide 2 number self contained residential units</t>
  </si>
  <si>
    <t>25/01197/F</t>
  </si>
  <si>
    <t>Conversion of former commercial funeral directors use to single dwelling.</t>
  </si>
  <si>
    <t>25/01115/F</t>
  </si>
  <si>
    <t>Land At E562224 N320843
Rope Walk
King's Lynn
Norfolk</t>
  </si>
  <si>
    <t>Proposed 2 storey dwelling (Self-Build)</t>
  </si>
  <si>
    <t>25/00975/F</t>
  </si>
  <si>
    <t>THE MALTINGS Q CLUB
Page Stair Lane
King's Lynn
Norfolk
PE30 1NQ</t>
  </si>
  <si>
    <t>Change of use of first floor of Snooker Hall to Flats with associated alterations and retention of ground floor Snooker Hall</t>
  </si>
  <si>
    <t>25/01639/F</t>
  </si>
  <si>
    <t>18 King Street
King's Lynn
Norfolk
PE30 1ES</t>
  </si>
  <si>
    <t>Proposed Change of Use of property from unoccupied offices (Class E) to Town House Dwelling (Class C3).</t>
  </si>
  <si>
    <t>25/01623/F</t>
  </si>
  <si>
    <t>Chas D Allflatt Ltd
29A South Everard Street
King's Lynn
Norfolk
PE30 5HJ</t>
  </si>
  <si>
    <t>Change of use of former builders yard and office to provide 3 No residential dwellings.</t>
  </si>
  <si>
    <t>25/01738/F</t>
  </si>
  <si>
    <t>Favorit Motor Company Mr Clutch
16 London Road
King's Lynn
Norfolk
PE30 5PY</t>
  </si>
  <si>
    <t>Conversion and Extension to form Convenience Store, Cafe, Food Takeaway and five new Dwellings</t>
  </si>
  <si>
    <t>25/02099/F</t>
  </si>
  <si>
    <t>27 Tennyson Avenue
King's Lynn
Norfolk
PE30 2QG</t>
  </si>
  <si>
    <t>Conversion of existing dwelling to 5x flats including loft extension.</t>
  </si>
  <si>
    <t>Leziate</t>
  </si>
  <si>
    <t>18/02084/F</t>
  </si>
  <si>
    <t>Land Between 39 And 43East Winch RoadAshwickenNorfolk, Leziate</t>
  </si>
  <si>
    <t>New 4 bed detached house with separate garage</t>
  </si>
  <si>
    <t>21/01221/RM</t>
  </si>
  <si>
    <t>Leziate Park Country ClubBrow of The HillLeziateKing's LynnNorfolkPE32 1EN, Leziate</t>
  </si>
  <si>
    <t>Reserved Matters Application: development of 7 dwellings and garages and provision of replacement clubhouse, following demolition of existing structures</t>
  </si>
  <si>
    <t>22/00760/F</t>
  </si>
  <si>
    <t>Park Lodge20 Church LaneAshwickenKing's LynnNorfolkPE32 1LN, Leziate</t>
  </si>
  <si>
    <t>Replacement Dwelling and Detached Garage.</t>
  </si>
  <si>
    <t>22/01404/F</t>
  </si>
  <si>
    <t>Birchwood
65 East Winch Road
Ashwicken
King's Lynn
Norfolk
PE32 1NA</t>
  </si>
  <si>
    <t>Proposed replacement dwelling sympathetic with previous approval 21/00665/F.</t>
  </si>
  <si>
    <t>Little Massingham</t>
  </si>
  <si>
    <t>19/01540/F</t>
  </si>
  <si>
    <t>Clarkes FarmPeddars WayHillingtonKing's LynnNorfolkPE31 6DS, Little Massingham</t>
  </si>
  <si>
    <t>Barn conversion and extension to form 4 bedroom accommodation</t>
  </si>
  <si>
    <t>Marham</t>
  </si>
  <si>
    <t>G56.1</t>
  </si>
  <si>
    <t>23/00309/F</t>
  </si>
  <si>
    <t>Land E of Cottage Farm Mews NE of Hillside And S of the Street
The Street
Marham
Norfolk</t>
  </si>
  <si>
    <t>VARIATION OF CONDITION 4 OF PLANNING CONSENT 18/01896/F: Residential development for 8 new dwellings, access road and car park, and associated works</t>
  </si>
  <si>
    <t>21/01750/F</t>
  </si>
  <si>
    <t>Land Rear of Waterworks House
The Street
Marham
Norfolk</t>
  </si>
  <si>
    <t>Development of 2 dwellings</t>
  </si>
  <si>
    <t>21/01787/F</t>
  </si>
  <si>
    <t>Land NE of Lion Farm House
The Street
Marham
Norfolk</t>
  </si>
  <si>
    <t>Development of six, two-storey detached dwellings with associated private accesses and parking on existing vacant land</t>
  </si>
  <si>
    <t>23/00762/F</t>
  </si>
  <si>
    <t>Jungfrau
The Street
Marham
King's Lynn
Norfolk
PE33 9JQ</t>
  </si>
  <si>
    <t>New 3-bed Chalet bungalow with driveway off the main road and associated drainage and landscaping</t>
  </si>
  <si>
    <t>24/01457/RM</t>
  </si>
  <si>
    <t>Renaissance
1A Mill Lane
Marham
KINGS LYNN
Norfolk
PE33 9JB</t>
  </si>
  <si>
    <t>Reseverved Matters Application for replacement of detached bugalow with a pair of semi-detached cottages.</t>
  </si>
  <si>
    <t>24/02226/PACU3</t>
  </si>
  <si>
    <t>Land And Building At E570302 N309367Home FarmThe StreetMarhamNorfolk</t>
  </si>
  <si>
    <t>Notification of prior approval- Change of use and conversion of an existing agricultural building to provide one dwellinghouse (schedule 2,  Part 3 Class Q)</t>
  </si>
  <si>
    <t>25/00022/F</t>
  </si>
  <si>
    <t>Land S of Meadow View
School Lane
Marham
Norfolk</t>
  </si>
  <si>
    <t>VARIATION OF CONDITION 2 OF PLANNING PERMISSION 23/00938/F: Removal of an existing garden room annexe and erection of new brickwork dwelling creating a separate self contained dwelling house and garden</t>
  </si>
  <si>
    <t>25/00942/F</t>
  </si>
  <si>
    <t>Belmont
The Street
Marham
King's Lynn
Norfolk
PE33 9HP</t>
  </si>
  <si>
    <t>Proposed self-build replacement dwelling following demolition of existing bungalow</t>
  </si>
  <si>
    <t>Marshland St. James</t>
  </si>
  <si>
    <t>19/00492/F</t>
  </si>
  <si>
    <t>6 Trinity RoadMarshland St JamesNorfolkPE14 8JA, Marshland St. James</t>
  </si>
  <si>
    <t>Proposed replacement dwelling and detached garage</t>
  </si>
  <si>
    <t>20/01807/F</t>
  </si>
  <si>
    <t>Meadow View FarmRustons RoadMarshland St JamesNorfolkPE14 8ER, Marshland St James</t>
  </si>
  <si>
    <t>Proposed conversion of existing agricultural building to dwelling including the raising of the roof and associated works</t>
  </si>
  <si>
    <t>21/02091/F</t>
  </si>
  <si>
    <t>Fenberry Farm Ltd84B Smeeth RoadMarshland St JamesNorfolkPE14 8JF, Marshland St James</t>
  </si>
  <si>
    <t>Construction of 2 pairs of 3 bedroom semi-detached starter homes.</t>
  </si>
  <si>
    <t>22/00966/PACU3</t>
  </si>
  <si>
    <t>Barn 2
The Willows
Middle Drove
Marshland St James
Norfolk</t>
  </si>
  <si>
    <t>Notification for Prior Approval for change of use of agricultural barn to 4 dwellings (Schedule 2, Part 3, Class Q)</t>
  </si>
  <si>
    <t>22/00708/F</t>
  </si>
  <si>
    <t>Westfields School Road
Marshland St James
Norfolk
PE14 8JR</t>
  </si>
  <si>
    <t>Proposed Barn Conversion to two new dwellings</t>
  </si>
  <si>
    <t>22/01582/F</t>
  </si>
  <si>
    <t>Land Rear of Pumping Station Bonnetts Lane
Marshland St James
WISBECH
Norfolk
PE14 8JE</t>
  </si>
  <si>
    <t>Proposed dwelling and attached garage.</t>
  </si>
  <si>
    <t>23/00111/PACU3</t>
  </si>
  <si>
    <t>Nissan Hut And Farm Buildings N of Harston
Black Drove
Marshland St James
Norfolk</t>
  </si>
  <si>
    <t>Notification for Prior Approval: Change of use of Agricultural Buildings to Dwellinghouse (Schedule 2, Part 3, Class Q)</t>
  </si>
  <si>
    <t>23/01765/PACU3</t>
  </si>
  <si>
    <t>SITE TO THE NORTH of POSTCODE PE14 8JX, SITE LOCATION IS TO THE EAST of BLACK DROVE BEFORE THE 45 DEGREE BEND IN ROAD.</t>
  </si>
  <si>
    <t>Notification for Prior Approval: Change of Use of Agricultural Building to 3no. Dwellinghouse (Schedule 2, Part 3, Class Q)</t>
  </si>
  <si>
    <t>23/01646/PACU3</t>
  </si>
  <si>
    <t>Agricultural Farm Building NE of St Peters Farm E Side of Drove Eastern Most Building
Middle Drove
Marshland St James
Norfolk</t>
  </si>
  <si>
    <t>Notification for Prior Approval: Change of Use of Agricultural Building to One Dwellinghouse (Schedule 2, Part 3, Class Q)</t>
  </si>
  <si>
    <t>24/01333/F</t>
  </si>
  <si>
    <t>1 Rustons Cottages
Rustons Road
Marshland St James
Wisbech
Norfolk
PE14 8ER</t>
  </si>
  <si>
    <t>Demolition of 2 dwellings and their replacement with 2 detached dwellings</t>
  </si>
  <si>
    <t>25/00316/RM</t>
  </si>
  <si>
    <t>Land At E553405 N311062 And E of 62
Smeeth Road
Marshland St James
Norfolk</t>
  </si>
  <si>
    <t>RESERVED MATTER APPLICATION- Approval of the appearance, landscaping, layout and scale of the dwelling</t>
  </si>
  <si>
    <t>25/00994/F</t>
  </si>
  <si>
    <t>Land Between 70 And 80
Smeeth Road
Marshland St James
Norfolk</t>
  </si>
  <si>
    <t>Variation of Condition 6 of Planning Permission 25/00412/O: Proposed Self Build Dwellings</t>
  </si>
  <si>
    <t>25/00563/F</t>
  </si>
  <si>
    <t>The WillowsMiddle DroveMarshland St JamesNorfolk</t>
  </si>
  <si>
    <t>Proposed demolition of existing buildings and erection of 4 new 2-storey dwellings following class q approval under reference 23/00454/F.</t>
  </si>
  <si>
    <t>25/00833/F</t>
  </si>
  <si>
    <t>Land NE of 100
Smeeth Road
Marshland St James
Norfolk</t>
  </si>
  <si>
    <t>Proposed Self Build Dwelling</t>
  </si>
  <si>
    <t>25/01070/PACU3</t>
  </si>
  <si>
    <t>Barn E of Crown Farmhouse
Middle Drove
Marshland St James
Norfolk</t>
  </si>
  <si>
    <t>Notification for Prior Approval for the proposed conversion of 2 agricultural barns to 3no. dwellings  (Schedule 2, Part 3, Class Q)</t>
  </si>
  <si>
    <t>25/01723/RM</t>
  </si>
  <si>
    <t>Heatherlea
80 Smeeth Road
Marshland St James
Wisbech
Norfolk
PE14 8JF</t>
  </si>
  <si>
    <t>RESERVED MATTERS APPLICATION FOR: Appearance, Landscaping, Layout and Scale for Proposed Self Build Dwelling.</t>
  </si>
  <si>
    <t>25/01885/PACU3</t>
  </si>
  <si>
    <t>Agricultural Building N of The Lilacs At E553994 N309062
Rands Drove
Marshland St James
Norfolk</t>
  </si>
  <si>
    <t>NOTIFICATION FOR PRIOR APPROVAL: Change of use of agricultural barn to no.1 dwellinghouses (schedule 2 part 3 class Q) -Proposed Barn Conversion</t>
  </si>
  <si>
    <t>26/00055/O</t>
  </si>
  <si>
    <t>Land At E552145 N310056 Between 21 And 25
Walton Road
Marshland St James
Norfolk</t>
  </si>
  <si>
    <t>OUTLINE APPLICATION WITH SOME MATTERS RESERVED FOR: Proposed New Dwelling.</t>
  </si>
  <si>
    <t>Methwold</t>
  </si>
  <si>
    <t>G59.2</t>
  </si>
  <si>
    <t>19/00029/RMM</t>
  </si>
  <si>
    <t>Land S of 1 To 44 Herbert Drive And W 59Hythe RoadMethwoldThetfordNorfolkIP26 4PS, Methwold</t>
  </si>
  <si>
    <t>Residential development of 44 dwellings</t>
  </si>
  <si>
    <t>G59.4</t>
  </si>
  <si>
    <t>19/01809/F</t>
  </si>
  <si>
    <t>Mulberry House
61 Globe Street
Methwold
Norfolk
IP26 4PQ</t>
  </si>
  <si>
    <t>Variation of condition 2 of Planning Permission 16/00611/F: Erection of 5 new dwellings being phase 2 of the redevelopment of a former coal yard and paddock</t>
  </si>
  <si>
    <t>11/01703/F</t>
  </si>
  <si>
    <t>Methwold Methodist Church High Street Methwold Thetford Norfolk IP26 4NX, Methwold</t>
  </si>
  <si>
    <t>Conversion of Chapel and Sunday School to dwellings</t>
  </si>
  <si>
    <t>15/01647/F</t>
  </si>
  <si>
    <t>Hall Farm Hall Farm Drive Methwold Thetford Norfolk IP26 4PN, Methwold</t>
  </si>
  <si>
    <t>Conversion of three redundant barns to resdiential dwellings, including renovation, alteration and ancillary works</t>
  </si>
  <si>
    <t>18/01370/PACU3</t>
  </si>
  <si>
    <t>Brookville BarnLand South West of Brook LaneBrookvilleNorfolk, Methwold</t>
  </si>
  <si>
    <t>Prior Notification: Convert two adjoining agricultural buildings to a dwelling house</t>
  </si>
  <si>
    <t>20/01851/F</t>
  </si>
  <si>
    <t>Methwold Poultry FarmBrandon RoadMethwoldTHETFORDNorfolkIP26 4RJ, Methwold</t>
  </si>
  <si>
    <t>Proposed 2 x agricultural dwellings</t>
  </si>
  <si>
    <t>21/01023/F</t>
  </si>
  <si>
    <t>The Yews10 Buntings LaneMethwoldThetfordNorfolkIP26 4PR, Methwold</t>
  </si>
  <si>
    <t>Variation of Conditions 2 &amp; 4 of Planning Permission 18/01732/F: Construction of two dwellings</t>
  </si>
  <si>
    <t>22/00157/F</t>
  </si>
  <si>
    <t>Farm OfficeCatsholme FarmSeveralls RoadMethwold HytheThetfordNorfolkIP26 4QX, Methwold</t>
  </si>
  <si>
    <t>Conversion of farm office/store to essential farm worker dwelling</t>
  </si>
  <si>
    <t>22/01678/F</t>
  </si>
  <si>
    <t>Romney Hut
Cooks Farm
Severalls Road
Methwold Hythe
Norfolk</t>
  </si>
  <si>
    <t>Replacement of Romney Hut with new Barn Style Dwelling</t>
  </si>
  <si>
    <t>23/00020/F</t>
  </si>
  <si>
    <t>1 Globe Street
Methwold
Norfolk
IP26 4PQ</t>
  </si>
  <si>
    <t>Change of use and renovation of existing barn to residential dwelling.</t>
  </si>
  <si>
    <t>23/00987/F</t>
  </si>
  <si>
    <t>Brook Glen
1 Brook Lane
Brookville
Thetford
Norfolk
IP26 4RQ</t>
  </si>
  <si>
    <t>VARIATION OF CONDITION 9 OF PLANNING APPLICATION 22/00577/F - Construction of one bungalow and garage, including improvements to visibility splay at Brook Lane/Stoke Road junction.</t>
  </si>
  <si>
    <t>24/00113/F</t>
  </si>
  <si>
    <t>Keepers Cottage
Decoy Road
Southery
Downham Market
Norfolk
PE38 0PH</t>
  </si>
  <si>
    <t>Proposed replacement dwelling with garage.</t>
  </si>
  <si>
    <t>24/00576/F</t>
  </si>
  <si>
    <t>(Methwold Old Butchers Shop Old Cottage)
25B High Street
Methwold
Thetford
Norfolk
IP26 4NT</t>
  </si>
  <si>
    <t>Change of use from vacant butchers shop (class E) to 1-bedroom dwellinghouse (C3) and replace the existing asbestos roof with red tiles</t>
  </si>
  <si>
    <t>24/02163/F</t>
  </si>
  <si>
    <t>The Lodge
43 Main Road
Brookville
Thetford
Norfolk
IP26 4RB</t>
  </si>
  <si>
    <t>VARIATION OF CONDITION 2 OF PLANNING PERMISSION 24/01192/F: Construction of Self Build Dwelling and Creation of New Access to 43 The Lodge, Main Road, Brookville</t>
  </si>
  <si>
    <t>24/02190/F</t>
  </si>
  <si>
    <t>Land Between 12 And 16
The Avenue
Brookville
Norfolk</t>
  </si>
  <si>
    <t>Variation of Conditions 1 and 4 of Planning Permission 24/00302/F: Replacement of existing bungalow with chalet dwelling and detached garage/annexe</t>
  </si>
  <si>
    <t>25/00720/F</t>
  </si>
  <si>
    <t>12 The Avenue
Brookville
Thetford
Norfolk
IP26 4RF</t>
  </si>
  <si>
    <t>SELF BUILD - Demolition of No 12's garage for the erection of a self-build bungalow.</t>
  </si>
  <si>
    <t>25/01340/F</t>
  </si>
  <si>
    <t>The Old Nursery
39B Stoke Road
Methwold
THETFORD
Norfolk
IP26 4PE</t>
  </si>
  <si>
    <t>Change of use of former pre-school to residential</t>
  </si>
  <si>
    <t>25/01732/F</t>
  </si>
  <si>
    <t>3 Thornham Road
Methwold
Thetford
Norfolk
IP26 4PH</t>
  </si>
  <si>
    <t>Construction of one self-build dwelling and garage</t>
  </si>
  <si>
    <t>Middleton</t>
  </si>
  <si>
    <t>22/01161/F</t>
  </si>
  <si>
    <t>Coral LodgeWormegay RoadBlackborough EndKing's LynnNorfolkPE32 1SG, Middleton</t>
  </si>
  <si>
    <t>Extension and conversion of outbuilding into a residential annexe</t>
  </si>
  <si>
    <t>22/01274/F</t>
  </si>
  <si>
    <t>The Old Post House Station Road
Middleton
Norfolk
PE32 1RA</t>
  </si>
  <si>
    <t>Proposed Garage Conversion to create 1no Residential Dwelling</t>
  </si>
  <si>
    <t>23/01157/F</t>
  </si>
  <si>
    <t>Acacia House
Sandy Lane
Blackborough End
King's Lynn
Norfolk
PE32 1SE</t>
  </si>
  <si>
    <t>Construction of new Bungalow to replace existing Mobile Home all within the curtilage of Acacia House. New Bungalow to have its own defined boundary and drive onto Sandy Lane.</t>
  </si>
  <si>
    <t>25/00294/F</t>
  </si>
  <si>
    <t>Agricultural Building And Caravan E of Sunset And Weedy Cottage
School Road
Middleton
KINGS LYNN
Norfolk
PE32 1SA</t>
  </si>
  <si>
    <t>VARIATION OF CONDITIONS 2, 4, 5 AND 8 OF PLANNING PERMISSION 24/01648/F: SELFBUILD- Conversion and extension of agricultural building to a dwelling</t>
  </si>
  <si>
    <t>25/00626/F</t>
  </si>
  <si>
    <t>Westhall Farm
Lynn Road
Middleton
King's Lynn
Norfolk
PE32 1RH</t>
  </si>
  <si>
    <t>VARIATION/REMOVAL OF CONDITIONS 2,6,7,8,9 AND 10 OF PLANNING PERMISSION 21/00336/F- Conversion of barns complex to form two dwellings</t>
  </si>
  <si>
    <t>25/00256/O</t>
  </si>
  <si>
    <t>Land N of Kiln House
Sandy Lane
Blackborough End
Norfolk</t>
  </si>
  <si>
    <t>OUTLINE PLANNING PERMISSION WITH ALL MATTERS RESERVED FOR: 4 Self-build/Custom detached dwellings</t>
  </si>
  <si>
    <t>Nordelph</t>
  </si>
  <si>
    <t>21/00725/RM</t>
  </si>
  <si>
    <t>1 Bridge CottagesDownham RoadNordelphDownham MarketNorfolkPE38 0BQ, Nordelph</t>
  </si>
  <si>
    <t>Reserved Matters Application for replacement of Bridge Farm Cottages (two dwellings) with four dwellings</t>
  </si>
  <si>
    <t>24/00610/RM</t>
  </si>
  <si>
    <t>Riverside Farm
Birchfield Road
Nordelph
Downham Market
Norfolk
PE38 0BP</t>
  </si>
  <si>
    <t>Reserved Matters: Construction of one two storey dwelling and detached garage.</t>
  </si>
  <si>
    <t>25/02111/RM</t>
  </si>
  <si>
    <t>Bank View
Outwell Road
Nordelph
DOWNHAM MARKET
Norfolk
PE38 0BH</t>
  </si>
  <si>
    <t>Application for approval of the reserved matters appearance, landscaping, layout and scale for one dwelling</t>
  </si>
  <si>
    <t>North Creake</t>
  </si>
  <si>
    <t>25/01394/F</t>
  </si>
  <si>
    <t>36 Church Street
North Creake
Norfolk</t>
  </si>
  <si>
    <t>VARIATION OF CONDITION 2 OF PLANNING PERMISSION 23/01996/F- Change of use of former post office and forge into single dwelling including extension and alteration</t>
  </si>
  <si>
    <t>North Runcton</t>
  </si>
  <si>
    <t>23/00559/O</t>
  </si>
  <si>
    <t>Land Adjacent To Ardees
New Road
North Runcton
King's Lynn
Norfolk
PE33 0QR</t>
  </si>
  <si>
    <t>Infill Site for two detached dwellings</t>
  </si>
  <si>
    <t>13/01615/OM</t>
  </si>
  <si>
    <t>Land West of Constitution Hill
Constitution Hill
North Runcton
Norfolk
PE33 0QP</t>
  </si>
  <si>
    <t>Outline application: change of use from agricultural/undeveloped land to a new development of housing and associated facilities; comprising a mix of up to 1110 residential units (Class C3); primary school (Class F1), local centre (Class E, F2); public ope</t>
  </si>
  <si>
    <t>25/01176/F</t>
  </si>
  <si>
    <t>Woodside
37 New Road
North Runcton
King's Lynn
Norfolk
PE33 0RA</t>
  </si>
  <si>
    <t>VARIATION OF CONDITION 2 and 7 OF PLANNING CONSENT 24/01846/F: Erection of new self-build dwelling following demolition of existing dwelling on site</t>
  </si>
  <si>
    <t>25/02071/RM</t>
  </si>
  <si>
    <t>Land E of The Gamekeepers Cottage
Lynn Road
Middleton
Norfolk</t>
  </si>
  <si>
    <t>RESERVED MATTERS: Detached dwelling and landscape works incidental to the development. Dwelling to be a holiday let in association with the adjoining caravan park</t>
  </si>
  <si>
    <t>North Wootton</t>
  </si>
  <si>
    <t>25/00414/F</t>
  </si>
  <si>
    <t>The House On The Green
Ling Common Road
North Wootton
King's Lynn
Norfolk
PE30 3RE</t>
  </si>
  <si>
    <t>REMOVAL OF CONDITION 16 OF PLANNING CONSENT 22/00993/F: Proposed residential development</t>
  </si>
  <si>
    <t>25/01615/F</t>
  </si>
  <si>
    <t>Lodge Cottage Nursery School Manor Road
North Wootton
KINGS LYNN
Norfolk
PE30 3PZ</t>
  </si>
  <si>
    <t>VARIATION OF CONDITION 1 AND 10 OF PLANNING APPLICATION 25/00257/F - Variation of condition 2 attached to planning permission 24/00496/F: Conversion of nursery and flat to dwelling, and construction of 3no. dwellings with garages.</t>
  </si>
  <si>
    <t>Northwold</t>
  </si>
  <si>
    <t>16/01590/F</t>
  </si>
  <si>
    <t>Whittington MillWhittington HillWhittingtonKing's LynnNorfolkPE33 9TE, Northwold</t>
  </si>
  <si>
    <t>Variation of condition 9 of planning permission 2/02/1752/CU - Conversion of former Mill and associated buildings to form 14 No residential units and construction of 8 No terraced houses: To amend previously approved drawings to 9 units in Mill</t>
  </si>
  <si>
    <t>23/00504/F</t>
  </si>
  <si>
    <t>The Old Bell
2 Whittington Hill
Whittington
King's Lynn
Norfolk
PE33 9TE</t>
  </si>
  <si>
    <t>RETROSPECTIVE APPLICATION: Proposed conversion of outbuilding to form a single dwelling</t>
  </si>
  <si>
    <t>24/00540/F</t>
  </si>
  <si>
    <t>Storage Depot At
The Poplars
Thetford Road
Northwold
Norfolk</t>
  </si>
  <si>
    <t>VARIATION OF CONDITION 1,2,3,4,5 AND 6 OF PLANNING APPLICATION 22/01032/RMM - Construction of 12 dwellings including Layout, Scale, Appearance, Landscaping</t>
  </si>
  <si>
    <t>25/00045/F</t>
  </si>
  <si>
    <t>2 West End Barns
West End
Northwold
THETFORD
Norfolk
IP26 5NE</t>
  </si>
  <si>
    <t>VARIATION OF CONDITION 1 AND 2 OF PLANNING CONSENT 23/01298/F : VARIATION OF CONDITION 1 OF PLANNING APPLICATION 22/00931/F -VARIATION OF CONDITIONS 1, 3 AND 7 OF PLANNING PERMISSION 21/01419/F:  (Variation/Removal of conditions of Planning Permission 18/</t>
  </si>
  <si>
    <t>25/01740/F</t>
  </si>
  <si>
    <t>Turnagen
11 Church Lane
Whittington
King's Lynn
Norfolk
PE33 9TG</t>
  </si>
  <si>
    <t>SELF-BUILD: Construction of one self-build dwelling (no.11A) following demolition of existing dwelling.</t>
  </si>
  <si>
    <t>25/01741/F</t>
  </si>
  <si>
    <t>SELF-BUILD: Construction of one self-build dwelling (no.11B) following demolition of existing dwelling.</t>
  </si>
  <si>
    <t>Old Hunstanton</t>
  </si>
  <si>
    <t>25/00311/F</t>
  </si>
  <si>
    <t>Cedar Lodge
2 Hamilton Road West
Old Hunstanton
Hunstanton
Norfolk
PE36 6JB</t>
  </si>
  <si>
    <t>VARIATION OF CONDITION 2 OF PLANNING CONSENT 24/00349/F: Replacement Dwelling (self build).</t>
  </si>
  <si>
    <t>25/00422/F</t>
  </si>
  <si>
    <t>Land S of The Bungalow
Waterworks Road
Old Hunstanton
Norfolk</t>
  </si>
  <si>
    <t>Variation of condition 2 and 16 attached to planning permission 23/01508/F: VARIATION OF CONDITIONS 2 AND 8 OF PLANNING PERMISSION 22/00092/F: Construction of 2 dwellings and associated works.</t>
  </si>
  <si>
    <t>25/01979/F</t>
  </si>
  <si>
    <t>Wish Cottage
14 Golf Course Road
Old Hunstanton
HUNSTANTON
Norfolk
PE36 6JG</t>
  </si>
  <si>
    <t>Variation of conditions 2, 3 and 7 of planning permission 24/00601/F for the construction of a 2-storey detached dwelling with rooms in the roofspace and detached garage and store with rooms above involving the demolition of existing dwelling</t>
  </si>
  <si>
    <t>Outwell</t>
  </si>
  <si>
    <t>G104.5</t>
  </si>
  <si>
    <t>19/00858/RMM</t>
  </si>
  <si>
    <t>Land East of36 Wisbech RoadOutwellWisbechNorfolkPE14 8PA, Outwell</t>
  </si>
  <si>
    <t>RESERVED MATTERS: Proposed residential development for 40 dwellings</t>
  </si>
  <si>
    <t>G104.6</t>
  </si>
  <si>
    <t>21/02308/RMM</t>
  </si>
  <si>
    <t>Land W of Tikka ChefIsle RoadOutwellNorfolk, Outwell</t>
  </si>
  <si>
    <t>Reserved Matters: Erection of 50 dwellings</t>
  </si>
  <si>
    <t>17/00074/F</t>
  </si>
  <si>
    <t>4 - 5 Church TerraceOutwellNorfolkPE14 8RQ, Outwell</t>
  </si>
  <si>
    <t>Extension, alterations and change of use to form 2 dwellings,</t>
  </si>
  <si>
    <t>19/01562/F</t>
  </si>
  <si>
    <t>Clare CottageMolls DroveOutwellNorfolkPE14 0LG, Outwell</t>
  </si>
  <si>
    <t>REMOVAL OR VARIATION OF CONDITION 2 OF PLANNING PERMISSION 18/01907/F: Full demolition of existing dwelling and erection of new build 2 storey dwelling</t>
  </si>
  <si>
    <t>21/01880/F</t>
  </si>
  <si>
    <t>Barn Adj WoodhallRobbs ChaseOutwellNorfolk, Outwell</t>
  </si>
  <si>
    <t>Change of use, alterations and extension of barn to form a 4 bedroom dwelling, and the construction of a double garage with hobby room over</t>
  </si>
  <si>
    <t>22/00415/F</t>
  </si>
  <si>
    <t>Land NW of Scotsfield HouseHall RoadOutwellNorfolk, Outwell</t>
  </si>
  <si>
    <t>Proposed new build barn style single storey dwelling and car port including demolition of existing barn</t>
  </si>
  <si>
    <t>22/00161/F</t>
  </si>
  <si>
    <t>33A Downham Road
Outwell
WISBECH
Norfolk
PE14 8SE</t>
  </si>
  <si>
    <t>VARIATION OF CONDITION 2 OF PLANNING PERMISSION 21/00158/F: To amend drawing</t>
  </si>
  <si>
    <t>23/01219/F</t>
  </si>
  <si>
    <t>Land N of Fairview
Angle Road
Outwell
Norfolk</t>
  </si>
  <si>
    <t>Erection of a dwelling</t>
  </si>
  <si>
    <t>23/00540/F</t>
  </si>
  <si>
    <t>Beaupre Barns
Marsh Road
Outwell
WISBECH
Norfolk
PE14 8BN</t>
  </si>
  <si>
    <t>Change of Use of Existing Agricultural Buildings to Residential Dwellings (part retrospective) including standing of temporary static caravans during construction work</t>
  </si>
  <si>
    <t>23/02157/PACU3</t>
  </si>
  <si>
    <t>Parkfield Farm
Downham Road
Outwell
Wisbech
Norfolk
PE14 8SL</t>
  </si>
  <si>
    <t>23/02158/PACU3</t>
  </si>
  <si>
    <t>Notification for Prior Approval: Change of Use of Agricultural Building to Two Dwellinghouse (Schedule 2, Part 3, Class Q)</t>
  </si>
  <si>
    <t>24/00310/F</t>
  </si>
  <si>
    <t>Variation of conditions 2 and 3 attached to planning permission 23/01219/F:  Erection of a dwelling.</t>
  </si>
  <si>
    <t>24/01033/RM</t>
  </si>
  <si>
    <t>Land W of Woodhall
Robbs Chase
Outwell
Norfolk</t>
  </si>
  <si>
    <t>Reserved Matters Application for approval of the appearance, landscaping, layout and scale of one dwelling</t>
  </si>
  <si>
    <t>25/00455/F</t>
  </si>
  <si>
    <t>Land SE of Magnolia HouseHall RoadOutwellNorfolk</t>
  </si>
  <si>
    <t>VARIATION OF CONDITION 1 OF PLANNING PERMISSION 23/01300F- Variation of Conditions 1 and 5 of Planning Permission 22/01480/F: Variation of Condition 5 attached to Planning Permission 18/01463/RMM: Proposed 20 dwellings</t>
  </si>
  <si>
    <t>25/00536/O</t>
  </si>
  <si>
    <t>Burnside
Isle Road
Outwell
Wisbech
Norfolk
PE14 8TD</t>
  </si>
  <si>
    <t>Self Build: 1no. Detached Dwelling</t>
  </si>
  <si>
    <t>25/00862/F</t>
  </si>
  <si>
    <t>Fairview
Angle Road
Outwell
Wisbech
Norfolk
PE14 8PT</t>
  </si>
  <si>
    <t>Variation of condition 2 attached to planning permission 24/02162/F: Proposed replacement dwelling and garage (Self-Build).</t>
  </si>
  <si>
    <t>25/00936/F</t>
  </si>
  <si>
    <t>Scottsfield Bungalow
1 Scottsfield Way
Outwell
WISBECH
Norfolk
PE14 8ED</t>
  </si>
  <si>
    <t>VARIATION OF CONDITIONS 2,3,4,9 OF PLANNING PERMISSION 22/01481/F-Proposed new build barn style single storey dwelling and car port including demolition of existing barn</t>
  </si>
  <si>
    <t>25/01673/F</t>
  </si>
  <si>
    <t>Land SE of Magnolia House
Hall Road
Outwell
Norfolk</t>
  </si>
  <si>
    <t>VARIATION OF CONDITION 1 OF PLANNING PERMISSION 25/00455/F: Previous variation of condition applications (Proposed 20 dwellings)</t>
  </si>
  <si>
    <t>25/01835/F</t>
  </si>
  <si>
    <t>Barn North-East of Bramlea
Angle Road
Outwell
Norfolk</t>
  </si>
  <si>
    <t>SELF-BUILD: Proposed full application for barn conversion to 2-storey dwelling, including changes to external materials, new porch, change of use of agricultural land to domestic garden area, grazing paddock area.</t>
  </si>
  <si>
    <t>25/02144/F</t>
  </si>
  <si>
    <t>1 Farm Cottage
Pincushion Drove
Outwell
WISBECH
Norfolk
PE14 8QQ</t>
  </si>
  <si>
    <t>Proposed replacement dwelling at 1 Pincushion Drove, Outwell.</t>
  </si>
  <si>
    <t>Pentney</t>
  </si>
  <si>
    <t>10/00675/F</t>
  </si>
  <si>
    <t>Land At Church Farm Back Road Pentney Norfolk</t>
  </si>
  <si>
    <t>Construction of 4no. dwellings</t>
  </si>
  <si>
    <t>16/00752/F</t>
  </si>
  <si>
    <t>Falgate Farm Narborough Road Pentney Norfolk PE32 1JD, Pentney</t>
  </si>
  <si>
    <t>Conversion of existing stone barn to dwelling house</t>
  </si>
  <si>
    <t>18/01701/RM</t>
  </si>
  <si>
    <t>Plots 3 And 4Narborough RoadPentneyNorfolk, Pentney</t>
  </si>
  <si>
    <t>RESERVED MATTERS APPLICATION: Construction of two dwellings on plots 3 &amp; 4</t>
  </si>
  <si>
    <t>22/01142/F</t>
  </si>
  <si>
    <t>Charolais
Low Road
Pentney
King's Lynn
Norfolk
PE32 1JF</t>
  </si>
  <si>
    <t>Variation of Condition 2 attached to Planning Permission 19/01920/F: Demolition of agricultural building and replacement with two dwellings</t>
  </si>
  <si>
    <t>22/00322/F</t>
  </si>
  <si>
    <t>52 Pentney Lakes
Common Road
Pentney
Norfolk</t>
  </si>
  <si>
    <t>Construction of a two storey log cabin</t>
  </si>
  <si>
    <t>24/01052/F</t>
  </si>
  <si>
    <t>Oakland Cottages
Pentney Lane
Pentney
Norfolk</t>
  </si>
  <si>
    <t>VARIATION OF CONDITION 10 OF PLANNING CONSENT 23/01794/F:  VARIATION OF CONDITION 12 OF PLANNING PERMISSION 17/00032/O: Outline, 3 dwellings and to upgrade North access directly onto A47 to use as permanent site entrance</t>
  </si>
  <si>
    <t>25/00996/O</t>
  </si>
  <si>
    <t>Land E572963 N313870 West of 21
Narborough Road
Pentney
Norfolk</t>
  </si>
  <si>
    <t>Outline Permission for 5 self-build/Custom Build plots (all matters reserved apart from access)</t>
  </si>
  <si>
    <t>Ringstead</t>
  </si>
  <si>
    <t>22/01185/F</t>
  </si>
  <si>
    <t>Land South of 8
Chapel Lane
Ringstead
Norfolk</t>
  </si>
  <si>
    <t>Erection of 1 x No. two-storey house and garage</t>
  </si>
  <si>
    <t>24/01813/F</t>
  </si>
  <si>
    <t>Mary-Lyn
9 Burnham Road
Ringstead
Hunstanton
Norfolk
PE36 5LB</t>
  </si>
  <si>
    <t>SELFBUILD : Demolition of existing bungalow and replacement with a new 1.5 storey property</t>
  </si>
  <si>
    <t>Roydon</t>
  </si>
  <si>
    <t>23/00355/F</t>
  </si>
  <si>
    <t>Land Between 34 And 38
Station Road
Roydon
Norfolk</t>
  </si>
  <si>
    <t>Proposed 2no. detached dwellings and cart sheds</t>
  </si>
  <si>
    <t>25/00264/O</t>
  </si>
  <si>
    <t>Land At E569785 N323575 And SW of 31
Church Lane
Roydon
Norfolk</t>
  </si>
  <si>
    <t>OUTLINE PLANNING PERMISSION WITH SOME MATTERS RESERVED FOR: Sub-division of plot to create new dwelling, garage, access and boundary wall following removal of tennis court.</t>
  </si>
  <si>
    <t>Runcton Holme</t>
  </si>
  <si>
    <t>23/00766/F</t>
  </si>
  <si>
    <t>Storage Land
Rivendale
Watlington Road
Runcton Holme
Norfolk</t>
  </si>
  <si>
    <t>Redevelopment of storage land to from 1 new dwelling</t>
  </si>
  <si>
    <t>24/00162/F</t>
  </si>
  <si>
    <t>Thorpland House
Downham Road
Runcton Holme
King's Lynn
Norfolk
PE33 0AD</t>
  </si>
  <si>
    <t>Variation of condition 2 attached to planning permission 19/00840/F:  Conversion and extension of barn to residential dwelling with carport/store.</t>
  </si>
  <si>
    <t>24/00314/F</t>
  </si>
  <si>
    <t>Land North of
School Road
Runcton Holme
Norfolk</t>
  </si>
  <si>
    <t>Variation of Condition 1 attached to Planning Permission 19/01491/RMM: Reserved matters major application: Construction of 11 dwellings</t>
  </si>
  <si>
    <t>Ryston</t>
  </si>
  <si>
    <t>21/00425/F</t>
  </si>
  <si>
    <t>MyosotisBexwell RoadBexwellDOWNHAM MARKETNorfolkPE38 9LT, Ryston</t>
  </si>
  <si>
    <t>Replacement of single dwelling with pair of semi detached dwellings</t>
  </si>
  <si>
    <t>Sandringham</t>
  </si>
  <si>
    <t>19/00939/F</t>
  </si>
  <si>
    <t>Out-buildings At West Newton Farm And SW of Acacia LodgeLynn RoadWest NewtonNorfolk, Sandringham</t>
  </si>
  <si>
    <t>Conversion of existing barn and change of use from stable/ piggery to 1no residential unit.</t>
  </si>
  <si>
    <t>Sedgeford</t>
  </si>
  <si>
    <t>22/01329/F</t>
  </si>
  <si>
    <t>School House
Ringstead Road
Sedgeford
Hunstanton
Norfolk
PE36 5NQ</t>
  </si>
  <si>
    <t>Erection of Detached Cottage, following Demolition of Existing Garage</t>
  </si>
  <si>
    <t>23/00715/F</t>
  </si>
  <si>
    <t>Sedgeford Historical And Archeological Project
Cole Green
Sedgeford
Norfolk
PE36 5LS</t>
  </si>
  <si>
    <t>VARIATION OF CONDITION 2 OF PLANNING PERMISSION 22/00106/F: Change of use from office to residential unit</t>
  </si>
  <si>
    <t>24/00652/F</t>
  </si>
  <si>
    <t>Glovers FarmFring RoadSedgefordHunstantonNorfolkPE36 5LT</t>
  </si>
  <si>
    <t>Variation of Condition 2 attached to Planning Permission 17/01126/F: Conversion to residential of existing range of barns together with new-build elements, means of access and parking court</t>
  </si>
  <si>
    <t>24/01226/F</t>
  </si>
  <si>
    <t>Conifer Lodge
Ringstead Road
Sedgeford
Hunstanton
Norfolk
PE36 5NQ</t>
  </si>
  <si>
    <t>VARIATION OF CONDITION 2, 4, 5, 11 AND 14 OF PLANNING CONSENT 22/00267/F : Construction of 2 residential dwellings on land adjacent Conifer Lodge</t>
  </si>
  <si>
    <t>25/00545/F</t>
  </si>
  <si>
    <t>Sedgeford Tennis Centre
Ringstead Road
Sedgeford
Hunstanton
Norfolk
PE36 5NQ</t>
  </si>
  <si>
    <t>VARIATION OF CONDITION 2 OF PLANNING PERMISSION 23/01873/F: Phased development including demolition of existing buildings and construction of 8No. dwellings</t>
  </si>
  <si>
    <t>25/00798/PACU3</t>
  </si>
  <si>
    <t>Land And Building South of Glovers Farm
Fring Road
Sedgeford
Norfolk</t>
  </si>
  <si>
    <t>NOTIFICATION FOR PRIOR APPROVAL : Change of use and conversion of an existing agricultural building to provide 1no. dwellinghouse under Part 3 Class Q of the Town and Country Planning (General Permitted Development) (England) Order 2015.</t>
  </si>
  <si>
    <t>Shouldham</t>
  </si>
  <si>
    <t>G81.1</t>
  </si>
  <si>
    <t>25/00432/F</t>
  </si>
  <si>
    <t>Land E of 52 To 60
Westgate Street
Shouldham
Norfolk
PE33 0DF</t>
  </si>
  <si>
    <t>Variation of condition 2 attached to planning permission 23/00056/F: Proposed Development of five houses on allocated site G81.1.</t>
  </si>
  <si>
    <t>22/00037/F</t>
  </si>
  <si>
    <t>Barn15 New RoadShouldhamKINGS LYNNNorfolkPE33 0DF, Shouldham</t>
  </si>
  <si>
    <t>VARIATION OF CONDITION 2 OF PLANNING PERMISSION 19/01832/F: Proposed conversion of existing barn into a one residential dwelling and construction of a garage</t>
  </si>
  <si>
    <t>24/02235/RM</t>
  </si>
  <si>
    <t>Mathews Coaches
50 Westgate Street
Shouldham
King's Lynn
Norfolk
PE33 0BH</t>
  </si>
  <si>
    <t>RESERVED MATTERS APPLICATION- for 5 new dwellings</t>
  </si>
  <si>
    <t>25/01479/PACU3</t>
  </si>
  <si>
    <t>Agricultural Building At E567566 N309030
Westgate Street
Shouldham
Norfolk</t>
  </si>
  <si>
    <t>Conversion of agricultural building to 1 dwelling (Schedule 2, Part 3, Class Q)</t>
  </si>
  <si>
    <t>Shouldham Thorpe</t>
  </si>
  <si>
    <t>06/01243/F</t>
  </si>
  <si>
    <t>Manor Farm, South Road, Shouldham Thorpe, PE33 0DR</t>
  </si>
  <si>
    <t>Conversion of barns to five dwellings</t>
  </si>
  <si>
    <t>Snettisham</t>
  </si>
  <si>
    <t>14/00600/F</t>
  </si>
  <si>
    <t>81 Lynn Road Snettisham King's Lynn Norfolk PE31 7QA, Snettisham</t>
  </si>
  <si>
    <t>Construction of a single storey dwelling including alterations to existing garden and amenity spaces</t>
  </si>
  <si>
    <t>15/01162/F</t>
  </si>
  <si>
    <t>Anchor Park Station Road Snettisham Norfolk PE31 7QL, Snettisham</t>
  </si>
  <si>
    <t>Demolition of existing unused clubroom and construction of new bungalow</t>
  </si>
  <si>
    <t>21/00303/F</t>
  </si>
  <si>
    <t>Field To Southern Side of
Beach Road
Snettisham
Norfolk</t>
  </si>
  <si>
    <t>New farm house to serve Paper Hall Farm, including revised entrance track, new services and drainage</t>
  </si>
  <si>
    <t>22/00242/F</t>
  </si>
  <si>
    <t>Woodland Immediately NW of 7 And 8Norton HillSnettishamNorfolk, Snettisham</t>
  </si>
  <si>
    <t>VARIATION OF CONDITION 2 of Planning Permission 20/00488/F: To amend drawings.</t>
  </si>
  <si>
    <t>21/01832/F</t>
  </si>
  <si>
    <t>Garages Rear of Fish &amp; Chip ShopAlma RoadSnettishamNorfolk, Snettisham</t>
  </si>
  <si>
    <t>Demolition of the existing commercial unit and triple garage and erection of two semi-detached dwellings, provision of car parking and associated hard and soft landscaping.</t>
  </si>
  <si>
    <t>22/02288/F</t>
  </si>
  <si>
    <t>Land S Carrstone Crescent And W of Sweetbriar Close
Poppyfields Drive
Snettisham
Norfolk
PE31 7FR</t>
  </si>
  <si>
    <t>Proposed dwelling and garage including change of use from class E(a) to class C3 following the subdivision of the site.</t>
  </si>
  <si>
    <t>22/00762/RMM</t>
  </si>
  <si>
    <t>Land N of 26 To 30
Poppyfields Drive
Snettisham
Norfolk</t>
  </si>
  <si>
    <t>Reserved Matters: Erection of up to 69 homes including 30 percent affordable dwellings, together with the creation of a new priority junction, provision of public open space and associated infrastructure</t>
  </si>
  <si>
    <t>23/01562/F</t>
  </si>
  <si>
    <t>Plot 1
Norton Hill
Snettisham
Norfolk</t>
  </si>
  <si>
    <t>Variation of Condition 2, 11 and 12 of Planning Permission 21/02479/F: Construction of a single bespoke dwelling and associated works (amended design)</t>
  </si>
  <si>
    <t>23/01561/F</t>
  </si>
  <si>
    <t>Woodland North West of 7 - 8 (Plot 2)
Snettisham
King's Lynn
Norfolk
PE31 7LZ</t>
  </si>
  <si>
    <t>Variation of Condition 2, 11 and 12 of Planning Permission 21/02310/F: VARIATION OF CONDITION 2: 19/02079/F - Proposed new Dwelling</t>
  </si>
  <si>
    <t>23/01772/F</t>
  </si>
  <si>
    <t>2, 4 And 6 Common Road
Snettisham
King's Lynn
Norfolk
PE31 7PE</t>
  </si>
  <si>
    <t>Construction of new dwelling in existing garden land, detached single storey garage and renovation and alteration of existing cottages.</t>
  </si>
  <si>
    <t>24/01049/RM</t>
  </si>
  <si>
    <t>Land East of
Melody
38 Common Road
Snettisham
King's Lynn
Norfolk
PE31 7PF</t>
  </si>
  <si>
    <t>Reserved Matters:  Proposed single storey bungalow.</t>
  </si>
  <si>
    <t>24/01349/F</t>
  </si>
  <si>
    <t>28 Common Road
Snettisham
King's Lynn
Norfolk
PE31 7PE</t>
  </si>
  <si>
    <t>Construction of new dwelling (Self Build)</t>
  </si>
  <si>
    <t>24/02218/F</t>
  </si>
  <si>
    <t>Sutton Lea Manor
4 Bircham Road
Snettisham
KINGS LYNN
Norfolk
PE31 7NF</t>
  </si>
  <si>
    <t>VARIATION OF CONDITION 2 OF PLANNING PERMISSION 21/02140/F- Conversion and extension of barn into residential dwelling and proposed access.</t>
  </si>
  <si>
    <t>25/00291/F</t>
  </si>
  <si>
    <t>Land And Buildings South of Park Farm Barns
Bircham Road
Snettisham
Norfolk</t>
  </si>
  <si>
    <t>Construction of new self build dwelling and associated landscaping following demolition of agricultural barn</t>
  </si>
  <si>
    <t>25/01112/F</t>
  </si>
  <si>
    <t>Land Between 6 And 10
Teal Close
Snettisham
Norfolk</t>
  </si>
  <si>
    <t>VARIATION OF CONDITION 2 OF PLANNING PERMISSION 24/00138/F: Construction of one single storey dwelling with parking and garaging</t>
  </si>
  <si>
    <t>South Creake</t>
  </si>
  <si>
    <t>24/02039/CU</t>
  </si>
  <si>
    <t>Barley Croft
4 Cranmer Cottages
The Common
South Creake
Fakenham
Norfolk
NR21 9JA</t>
  </si>
  <si>
    <t>Proposed material change of use from holiday let to dwelling</t>
  </si>
  <si>
    <t>25/00084/PACU3</t>
  </si>
  <si>
    <t>Three Acres
The Common
South Creake
Fakenham
Norfolk
NR21 9JB</t>
  </si>
  <si>
    <t>Conversion of steel framed agricultural building to two dwellings (Schedule 2, Part 3, Class Q)</t>
  </si>
  <si>
    <t>24/01523/F</t>
  </si>
  <si>
    <t>Old Butchers Shop
54 Back Street
South Creake
Fakenham
Norfolk
NR21 9PG</t>
  </si>
  <si>
    <t>Construction of self-build custom dwelling incorporating conversion of part of outbuilding. Demolition of two lean-to</t>
  </si>
  <si>
    <t>South Wootton</t>
  </si>
  <si>
    <t>E3.1</t>
  </si>
  <si>
    <t>21/01944/RMM</t>
  </si>
  <si>
    <t>Land W And SW of 55 To 65Nursery LaneSouth WoottonNorfolk</t>
  </si>
  <si>
    <t>Reserved Matters: Residential Development for up to 125 dwellings together with associated works.</t>
  </si>
  <si>
    <t>23/02079/F</t>
  </si>
  <si>
    <t>Land W of South Wootton School OffEdward Benefer WayKing's LynnNorfolk</t>
  </si>
  <si>
    <t>Variation of condition number 13 attached to planning permission 17/01151/OM:  Outline Major Application: Sustainable mixed-use urban extension comprising: upto 450 dwellings, a mixed use local centre comprising Class A uses (including retail facilities a</t>
  </si>
  <si>
    <t>23/02104/F</t>
  </si>
  <si>
    <t>Land Accessed Between 144 And 150 Grimston Road
Grimston Road
South Wootton
Norfolk</t>
  </si>
  <si>
    <t>VARIATION OF CONDITION 1 OF PLANNING CONSENT 20/00666/RMM -Reserved Matters Application for consent for all reserved matters following outline planning permission</t>
  </si>
  <si>
    <t>15/00293/F</t>
  </si>
  <si>
    <t>Stone House 31 Grimston Road South Wootton King's Lynn Norfolk PE30 3HT, South Wootton</t>
  </si>
  <si>
    <t>Proposed construction of two detached dwellings and formation of new vehicular access</t>
  </si>
  <si>
    <t>21/02210/F</t>
  </si>
  <si>
    <t>The Limes8 Church LaneSouth WoottonNorfolkPE30 3LJ, South Wootton</t>
  </si>
  <si>
    <t>Construction of a single dwelling</t>
  </si>
  <si>
    <t>22/00171/O</t>
  </si>
  <si>
    <t>Trefusis10 Sandy LaneSouth WoottonKing's LynnNorfolkPE30 3NX, South Wootton</t>
  </si>
  <si>
    <t>OUTLINE APPLICATION WITH ALL MATTERS RESERVED: Demolition Existing Building and Construction of 2 No New Dwellings.</t>
  </si>
  <si>
    <t>22/01474/O</t>
  </si>
  <si>
    <t>Playters
8 Common Lane
South Wootton
King's Lynn
Norfolk
PE30 3HW</t>
  </si>
  <si>
    <t>OUTLINE WITH ALL MATTERS RESERVED: Proposed Residential dwelling following subdivision of site</t>
  </si>
  <si>
    <t>23/01074/F</t>
  </si>
  <si>
    <t>Cattistock 83 Nursery Lane
South Wootton
Norfolk
PE30 3NB</t>
  </si>
  <si>
    <t>New dwelling</t>
  </si>
  <si>
    <t>23/01177/F</t>
  </si>
  <si>
    <t>Merilyn
144 Grimston Road
South Wootton
King's Lynn
Norfolk
PE30 3PB</t>
  </si>
  <si>
    <t>Demolition of No.144 Grimston Road and replacement with 2no.dwellings</t>
  </si>
  <si>
    <t>24/00241/RM</t>
  </si>
  <si>
    <t>Land Rear of 22 Grimston Road
Grimston Road
South Wootton
Norfolk</t>
  </si>
  <si>
    <t>RESERVED MATTERS APPLICATION FOR : All matters including, access, scale, appearance, landscaping and layout. Not an environmental impact assessment application : Proposed dwelling and associated garage/parking</t>
  </si>
  <si>
    <t>25/00049/RM</t>
  </si>
  <si>
    <t>Land At E563983 N323505
Nursery Lane
South Wootton
Norfolk</t>
  </si>
  <si>
    <t>Application for reserved matters for the layout, scale, appearance and landscaping for two dwellings</t>
  </si>
  <si>
    <t>25/00625/F</t>
  </si>
  <si>
    <t>The Birches House
65 Castle Rising Road
South Wootton
King's Lynn
Norfolk
PE30 3JA</t>
  </si>
  <si>
    <t>Self Build Application for one new dwelling</t>
  </si>
  <si>
    <t>25/00570/RM</t>
  </si>
  <si>
    <t>Wootton House
75A Nursery Lane
South Wootton
Norfolk</t>
  </si>
  <si>
    <t>RESERVED MATTERS APPLICATION- Construction of a two storey dwelling, garage and associated works</t>
  </si>
  <si>
    <t>25/01046/F</t>
  </si>
  <si>
    <t>Land South of
48 Grimston Road
South Wootton
King's Lynn
Norfolk
PE30 3HX</t>
  </si>
  <si>
    <t>Variation of Condition 2 and 5 attached to Planning Permission 22/01727/F: Proposed New Dwelling</t>
  </si>
  <si>
    <t>25/00722/F</t>
  </si>
  <si>
    <t>Albra House
14 Sandy Lane
South Wootton
King's Lynn
Norfolk
PE30 3NX</t>
  </si>
  <si>
    <t>SELF BUILD- demolition of existing dwelling and replacement self build &amp; custom replacement dwelling</t>
  </si>
  <si>
    <t>24/01996/FM</t>
  </si>
  <si>
    <t>Land At E563781 N322363 And W of St James Medical Centre
Edward Benefer Way
King's Lynn
Norfolk
PE30 2FQ</t>
  </si>
  <si>
    <t>Extra care development of 77 independent one and two bedroom flats, with secured landscaped communal gardens, associated visitor and staff car and cycle parking and external stores.</t>
  </si>
  <si>
    <t>Southery</t>
  </si>
  <si>
    <t>22/01136/F</t>
  </si>
  <si>
    <t>Tanglewood
31 Lynn Road
Southery
Downham Market
Norfolk
PE38 0HU</t>
  </si>
  <si>
    <t>Construction of one dwelling, including new access</t>
  </si>
  <si>
    <t>23/01693/F</t>
  </si>
  <si>
    <t>Blackbarn Drove
Ringmore Road
Southery
Norfolk</t>
  </si>
  <si>
    <t>Proposed erection of cottage and barn/carport with rear garden including the creation of ponds.</t>
  </si>
  <si>
    <t>Stoke Ferry</t>
  </si>
  <si>
    <t>G88.3</t>
  </si>
  <si>
    <t>Land Between Bramcote House And Village Hall
Lynn Road
Stoke Ferry
Norfolk</t>
  </si>
  <si>
    <t>14/00795/F</t>
  </si>
  <si>
    <t>9 the Hollow Stoke Ferry Norfolk PE33 9UU, Stoke Ferry</t>
  </si>
  <si>
    <t>Application for the erection of a single storey house on plot with full planning permission</t>
  </si>
  <si>
    <t>23/00178/RMM</t>
  </si>
  <si>
    <t>Furlong Store
Furlong Road
Stoke Ferry
Norfolk</t>
  </si>
  <si>
    <t>Reserved Matters Application for 30 dwellings including layout, external appearance, scale and landscaping</t>
  </si>
  <si>
    <t>23/00177/RMM</t>
  </si>
  <si>
    <t>Land On the South West Side of
Lynn Road
Stoke Ferry
Norfolk</t>
  </si>
  <si>
    <t>Reserved Matters Application for 62 dwellings including layout, external appearance, scale and landscaping</t>
  </si>
  <si>
    <t>23/01475/FM</t>
  </si>
  <si>
    <t>Full application for the erection of 29 no. dwellings ,Village hall car park and associated infrastructure.</t>
  </si>
  <si>
    <t>23/01375/F</t>
  </si>
  <si>
    <t>Land S of 4A To 7A
Furlong Road
Stoke Ferry
Norfolk</t>
  </si>
  <si>
    <t>VARIATION OF CONDITIONS 7, 9, 11, 14, 15, 16, 18, 19 AND 21 OF PLANNING PERMISSION 21/01226/F: Proposed two-storey new dwelling with garage</t>
  </si>
  <si>
    <t>22/00871/FM</t>
  </si>
  <si>
    <t>Land South of 2 And 3
Lark Road
Stoke Ferry
Norfolk</t>
  </si>
  <si>
    <t>Proposed residential development of 13 dwellings</t>
  </si>
  <si>
    <t>24/00489/F</t>
  </si>
  <si>
    <t>Meadow View
Bridge Road
Stoke Ferry
King's Lynn
Norfolk
PE33 9TB</t>
  </si>
  <si>
    <t>Construction of dwelling and garage following demolition of existing dwelling</t>
  </si>
  <si>
    <t>08/02466/NMA_2</t>
  </si>
  <si>
    <t>Formerly Geoff Allen Timber Merchant
Old Station Yard
Bridge Road
Stoke Ferry
King's Lynn
Norfolk
PE33 9TB</t>
  </si>
  <si>
    <t>NON-MATERIAL AMENDMENT TO PLANNING PERMISSION 08/02466/F: Construction of nine dwellings and conversion of three existing dwellings varying condition 2 of permission 05/02590/F to allow for contamination investigation to be undertaken in a phased manner</t>
  </si>
  <si>
    <t>24/01158/F</t>
  </si>
  <si>
    <t>Dukes Head
1 Wretton Road
Stoke Ferry
Norfolk</t>
  </si>
  <si>
    <t>Variation of Condition 2 of Planning Permission 21/01415/F: Change of use to create 4 new dwellings and new 4 bay garage block</t>
  </si>
  <si>
    <t>25/00116/F</t>
  </si>
  <si>
    <t>Land N of Beeches
Little Lane
Stoke Ferry
Norfolk</t>
  </si>
  <si>
    <t>RETROSPECTIVE: RETENTION OF A CHALET DWELLING</t>
  </si>
  <si>
    <t>Stow Bardolph</t>
  </si>
  <si>
    <t>16/00483/F</t>
  </si>
  <si>
    <t>Plot W of 60 The Drove Barroway Drove Norfolk, Barroway Drove</t>
  </si>
  <si>
    <t>Construction of replacement dwelling</t>
  </si>
  <si>
    <t>16/01035/F</t>
  </si>
  <si>
    <t>Land Between 38 And 58 the Drove Barroway Drove Norfolk PE38 0AJ, Barroway Drove</t>
  </si>
  <si>
    <t>Construction of three dwellings (amended to include Plot 3 garage and access)</t>
  </si>
  <si>
    <t>20/01480/RM</t>
  </si>
  <si>
    <t>Horseshoe Farm241 The DroveBarroway DroveNorfolkPE38 0AN, Stow Bardolph</t>
  </si>
  <si>
    <t>Reserved matters application for two dwellings</t>
  </si>
  <si>
    <t>21/00064/F</t>
  </si>
  <si>
    <t>Land Between 263 And 269The DroveBarroway DroveNorfolk, Stow Bardolph</t>
  </si>
  <si>
    <t>Single dwelling, driveway access, associated parking to front and rear, temporary caravan accomodation, stables and barn</t>
  </si>
  <si>
    <t>22/00741/F</t>
  </si>
  <si>
    <t>Treetops124 The DroveBarroway DroveDOWNHAM MARKETNorfolkPE38 0AL, Stow Bardolph</t>
  </si>
  <si>
    <t>Construction of Dwelling (Revised proposal 20/01426/F)</t>
  </si>
  <si>
    <t>22/01702/RM</t>
  </si>
  <si>
    <t>20 Hootens Row
Barroway Drove
Downham Market
Norfolk
PE38 0AH</t>
  </si>
  <si>
    <t>Reserved matters application for one dwelling</t>
  </si>
  <si>
    <t>23/00043/F</t>
  </si>
  <si>
    <t>Land Between 212 - 218 the DroveBarroway DroveDOWNHAM MARKETNorfolkPE38 0AN</t>
  </si>
  <si>
    <t>VARIATION OF CONDITIONS 1, 3, 4, 5 AND 9 OF PERMISSION 21/00787/RM: Reserved matters application for proposed 2 storey dwelling</t>
  </si>
  <si>
    <t>23/00946/F</t>
  </si>
  <si>
    <t>The Old Barns
Stow Road
Outwell
Norfolk</t>
  </si>
  <si>
    <t>Works relating to 3 barns, central barn to be demolished. Two remaining barns to be demolished and rebuilt on the same footprint to create 3 dwellings. Barn 1 to be rebuilt as 2 dwellings. Barn 2 to be demolished. Barn 3 to be rebuilt as 1 dwelling</t>
  </si>
  <si>
    <t>23/01777/F</t>
  </si>
  <si>
    <t>Rose Cottage Farm 164 The Drove
Barroway Drove
Norfolk
PE38 0AL</t>
  </si>
  <si>
    <t>PROPOSED DEMOLITION OF EXISTING DWELLING AND GARAGE AND REPLACMENT WITH NEW DWELLING</t>
  </si>
  <si>
    <t>24/00695/RM</t>
  </si>
  <si>
    <t>Land Between 41 And 45 Low Road
Low Road
Stow Bridge
KINGS LYNN
Norfolk
PE34 3PE</t>
  </si>
  <si>
    <t>Reserved Matters:  Construction of one dwelling and garage.</t>
  </si>
  <si>
    <t>23/00908/F</t>
  </si>
  <si>
    <t>Foxcroft
White City Road
Barroway Drove
Downham Market
Norfolk
PE38 0AP</t>
  </si>
  <si>
    <t>Demolition of existing property and outbuilding and replacement with new dwelling and outbuilding following subsidence of existing structures</t>
  </si>
  <si>
    <t>24/02100/F</t>
  </si>
  <si>
    <t>McLatchie Farm
195 The Drove
Barroway Drove
Downham Market
Norfolk
PE38 0AL</t>
  </si>
  <si>
    <t>Variation of condition 2 attached to planning permission 22/00468/F: Replacement Dwelling.</t>
  </si>
  <si>
    <t>24/01950/F</t>
  </si>
  <si>
    <t>15 Hootens Row
Barroway Drove
Downham Market
Norfolk
PE38 0AH</t>
  </si>
  <si>
    <t>Proposed Dwelling.</t>
  </si>
  <si>
    <t>25/00314/F</t>
  </si>
  <si>
    <t>275 The Drove
Barroway Drove
Downham Market
Norfolk
PE38 0AN</t>
  </si>
  <si>
    <t>SELF BUILD: Demolition of existing redundant industrial buildings and replacement with one new residential dwelling and garage including wall and gate frontage.</t>
  </si>
  <si>
    <t>25/00601/F</t>
  </si>
  <si>
    <t>Land At E557046 N303490 Between 135 And 147
The Drove
Barroway Drove
Norfolk</t>
  </si>
  <si>
    <t>Self Build:  Construction of two dwellings</t>
  </si>
  <si>
    <t>25/00818/PACU3</t>
  </si>
  <si>
    <t>Barn 2
Hill Farm
West Head Road
Stow Bridge
Norfolk</t>
  </si>
  <si>
    <t>NOTIFICATION FOR PRIOR APPROVAL : CHANGE OF USE OF AGRICULTURAL BARN TO 1 DWELLING HOUSES (Schedule 2 Part 3 Class Q)- The application proposes to convert the existing building known as 'barn 2' into one dwelling. The barn is located to the east of the l</t>
  </si>
  <si>
    <t>26/00087/O</t>
  </si>
  <si>
    <t>Land Adjacent To 119
The Drove
Barroway Drove
Norfolk</t>
  </si>
  <si>
    <t>Outline Application: Proposed Residential Development comprising Self Build Dwelling</t>
  </si>
  <si>
    <t>Syderstone</t>
  </si>
  <si>
    <t>25/00085/F</t>
  </si>
  <si>
    <t>Arwyn
13 Ashside
Syderstone
King's Lynn
Norfolk
PE31 8RZ</t>
  </si>
  <si>
    <t>Self-build replacement dwelling</t>
  </si>
  <si>
    <t>25/01080/F</t>
  </si>
  <si>
    <t>Variation of conditions 2 and 3 of Planning Permission 25/00085/F: Self-build replacement dwelling</t>
  </si>
  <si>
    <t>25/01770/PACU3</t>
  </si>
  <si>
    <t>Agricultural Building West of 14
Mill Lane
Syderstone
Norfolk</t>
  </si>
  <si>
    <t>Change of use of agricultural building to dwelling (Schedule 2, Part 3, Class Q)</t>
  </si>
  <si>
    <t>Terrington St. Clement</t>
  </si>
  <si>
    <t>22/00967/F</t>
  </si>
  <si>
    <t>Antwerp House
66 Marsh Road
Terrington St Clement
King's Lynn
Norfolk
PE34 4LA</t>
  </si>
  <si>
    <t>Conversion of barn to dwelling and formation of driveway</t>
  </si>
  <si>
    <t>22/01307/RM</t>
  </si>
  <si>
    <t>Plot 1 Adj 40
Marshland Street
Terrington St Clement
KINGS LYNN
Norfolk
PE34 4NE</t>
  </si>
  <si>
    <t>Reserved Matters Application for Plot 1 only</t>
  </si>
  <si>
    <t>22/01770/F</t>
  </si>
  <si>
    <t>Waterlow Nursery
Waterlow Road
Terrington St Clement
King's Lynn
Norfolk
PE34 4PS</t>
  </si>
  <si>
    <t>REMOVAL OF CONDITION 6 OF PLANNING PERMISSION 19/00743/O: Outline Application for 2 storey dwelling in association with adjacent manufacturing and retail window business</t>
  </si>
  <si>
    <t>22/01881/PACU3</t>
  </si>
  <si>
    <t>Ruin / Barn And Land NE of Formerly Four Winds And Marlian And W of 112A Jankin Lane
Jankin Lane
Terrington St Clement
Norfolk</t>
  </si>
  <si>
    <t>Notification for Prior Approval: Proposed conversion of an agricultural barn into a single dwelling house (Schedule 2, Part 3, Class Q)</t>
  </si>
  <si>
    <t>24/00506/F</t>
  </si>
  <si>
    <t>Church Farm House
100 Churchgate Way
Terrington St Clement
KINGS LYNN
Norfolk
PE34 4LZ</t>
  </si>
  <si>
    <t>Variation of condition numbers 2, 7 and 11 attached to planning permission 22/00945/F:  Conversion and change of use of detached Barn structure to a Residential Dwelling.</t>
  </si>
  <si>
    <t>24/01187/PACU3</t>
  </si>
  <si>
    <t>Owl Barn
Green Marsh Road
Terrington St Clement
KINGS LYNN
Norfolk
PE34 4JJ</t>
  </si>
  <si>
    <t>Notification for Prior Approval: Change of Use of Agricultural Building to one Dwellinghouse (Schedule 2, Part 3, Class Q)</t>
  </si>
  <si>
    <t>24/01425/F</t>
  </si>
  <si>
    <t>Land W of 23 To 37 And N And W of 52
Benns Lane
Terrington St Clement
King's Lynn
Norfolk
PE34 4JY</t>
  </si>
  <si>
    <t>Variation of condition number 5, 9 and 27 attached to planning permission 16/02230/OM: OUTLINE APPLICATION SOME MATTERS RESERVED: Demolition of existing structures and for the erection of up to 44 dwellings (Use Class C3) with means of site access from Be</t>
  </si>
  <si>
    <t>24/01727/F</t>
  </si>
  <si>
    <t>Plot NE of Marlian Lodge
Jankin Lane
Terrington St Clement
Norfolk</t>
  </si>
  <si>
    <t>Variation of Condition 2 attached to Planning Permission 16/01840/F: Proposed replacement dwelling following demolition of bungalow and re-siting of wind turbine</t>
  </si>
  <si>
    <t>24/01994/RM</t>
  </si>
  <si>
    <t>Threeways
77 Wanton Lane
Terrington St Clement
King's Lynn
Norfolk
PE34 4NP</t>
  </si>
  <si>
    <t>RESERVED MATTERS APPLICATION FOR : All matters including, access, scale, appearance, landscaping and layout: Proposed New Dwelling.</t>
  </si>
  <si>
    <t>24/02224/RM</t>
  </si>
  <si>
    <t>Electricity Sub Station W of 147
Sutton Road
Terrington St Clement
Norfolk</t>
  </si>
  <si>
    <t>Reserved Matters Application: Proposed dwelling.</t>
  </si>
  <si>
    <t>25/00147/F</t>
  </si>
  <si>
    <t>Workshop
4 Wesley Road
Terrington St Clement
King's Lynn
Norfolk
PE34 4NG</t>
  </si>
  <si>
    <t>Self build/custom build detached dwelling with associated external works following demolition of existing workshop.</t>
  </si>
  <si>
    <t>25/00759/F</t>
  </si>
  <si>
    <t>Barn N of 95
Hay Green Road South
Terrington St Clement
Norfolk</t>
  </si>
  <si>
    <t>Proposed demolition of existing agricultural barn (which has approval for 1 no residential dwelling 24/00218/PACU3) to erect 1 no residential dwelling.</t>
  </si>
  <si>
    <t>23/01775/RMM</t>
  </si>
  <si>
    <t>Church Farm Distribution Depot
Northgate Way
Terrington St Clement
Norfolk</t>
  </si>
  <si>
    <t>Reserved Matters Application: Erection of 76 Dwellings with means of site access following demolition of existing structures.</t>
  </si>
  <si>
    <t>25/01214/F</t>
  </si>
  <si>
    <t>Orange Farm Yard
1 Orange Row
Terrington St Clement
KINGS LYNN
Norfolk
PE34 4PD</t>
  </si>
  <si>
    <t>1 proposed bespoke self-build dwelling with a link garage/carport and new access, driveway, gates, posts and fencing</t>
  </si>
  <si>
    <t>25/01186/F</t>
  </si>
  <si>
    <t>New self build single storey house, utilising foot print, volume and structure of a part demolished barn.</t>
  </si>
  <si>
    <t>24/02004/F</t>
  </si>
  <si>
    <t>Land Between 63 And 69 S of
Popes Lane
Terrington St Clement
Norfolk</t>
  </si>
  <si>
    <t>Hybrid Application: Full planning application for residential development comprising four dwellings (one affordable unit and three market sale units) and Outline application for one self build/custom build unit</t>
  </si>
  <si>
    <t>25/02105/O</t>
  </si>
  <si>
    <t>The Old Plough House
83 Hay Green Road South
Terrington St Clement
King's Lynn
Norfolk
PE34 4PU</t>
  </si>
  <si>
    <t>OUTLINE APPLICATION: Erection of 2no. dwellings (outline with matters committed in respect of access).</t>
  </si>
  <si>
    <t>25/01051/O</t>
  </si>
  <si>
    <t>Land South of 100 Churchgate Way
Terrington St Clement
Norfolk</t>
  </si>
  <si>
    <t>OUTLINE APPLICATION: Proposed residential development of 5 dwellings with garages, including accesses</t>
  </si>
  <si>
    <t>Terrington St. John</t>
  </si>
  <si>
    <t>G94.1</t>
  </si>
  <si>
    <t>21/00169/O</t>
  </si>
  <si>
    <t>Land To The East ofSchool RoadTerrington St JohnNorfolk, Terrington St. John</t>
  </si>
  <si>
    <t>Outline application with all matters reserved for 5 dwellings</t>
  </si>
  <si>
    <t>16/01042/F</t>
  </si>
  <si>
    <t>GraedmarChurch RoadTerrington St JohnWisbechNorfolkPE14 7RY, Terrington St John</t>
  </si>
  <si>
    <t>21/00690/F</t>
  </si>
  <si>
    <t>Bella Close
Terrington St John
Norfolk</t>
  </si>
  <si>
    <t>Proposed Chalet Dwelling</t>
  </si>
  <si>
    <t>21/01836/F</t>
  </si>
  <si>
    <t>Land On The North West Side ofOld Church RoadTerrington St JohnNorfolk, Terrington St John</t>
  </si>
  <si>
    <t>Variation of condition 8 of planning permission 15/01499/OM to allow occupation of 1st phase of development before completion of footway works along Old Church Road (Units 1-22)</t>
  </si>
  <si>
    <t>23/00263/O</t>
  </si>
  <si>
    <t>Land Rear of 19 To 47
Old Church Road
Terrington St John
Norfolk</t>
  </si>
  <si>
    <t>Outline application with all matters reserved for proposed residential development for 5 no. self build and custom build dwellings</t>
  </si>
  <si>
    <t>24/00539/F</t>
  </si>
  <si>
    <t>Grantly
108 School Road
Terrington St John
Wisbech
Norfolk
PE14 7SG</t>
  </si>
  <si>
    <t>Redevelopment of Grantly Site, demolition of existing bungalow and construction of two new chalet bungalows</t>
  </si>
  <si>
    <t>24/02225/F</t>
  </si>
  <si>
    <t>Land At Bella CloseTerrington St JohnWISBECHNorfolkPE14 7ST</t>
  </si>
  <si>
    <t>SELF BUILD:  Proposed Chalet Bungalow.</t>
  </si>
  <si>
    <t>Thornham</t>
  </si>
  <si>
    <t>14/00401/F</t>
  </si>
  <si>
    <t>Ship Lane Thornham Norfolk, Thornham</t>
  </si>
  <si>
    <t>Construction of 9 dwellings (revised design)</t>
  </si>
  <si>
    <t>22/00071/F</t>
  </si>
  <si>
    <t>The Pastures6 Choseley RoadThornhamKINGS LYNNNorfolkPE36 6ND, Thornham</t>
  </si>
  <si>
    <t>REMOVAL OR VARIATION OF CONDITIONS 1, 2, 4, 7, 8, 9, 11, 12, 13, 14, 15, 17 AND 19 OF PLANNING PERMISSION 21/00321/F</t>
  </si>
  <si>
    <t>24/01039/F</t>
  </si>
  <si>
    <t>6 Pastures Court
Thornham
HUNSTANTON
Norfolk
PE36 6PA</t>
  </si>
  <si>
    <t>Variation of Condition 1 of Planning Permission 22/00071/F: REMOVAL OR VARIATION OF CONDITIONS 1, 2, 4, 7, 8, 9, 11, 12, 13, 14, 15, 17 AND 19 OF PLANNING PERMISSION 21/00321/F - Plot 9 only.</t>
  </si>
  <si>
    <t>25/00846/F</t>
  </si>
  <si>
    <t>Megget
Ploughmans Piece
Thornham
HUNSTANTON
Norfolk
PE36 6NE</t>
  </si>
  <si>
    <t>Self-Build - Replacement Dwelling</t>
  </si>
  <si>
    <t>Tilney All Saints</t>
  </si>
  <si>
    <t>14/01776/F</t>
  </si>
  <si>
    <t>The Haven Church Lane Tilney All Saints King's Lynn Norfolk PE34 4SH, Tilney All Saints</t>
  </si>
  <si>
    <t>Construction of a (pair) of detached dwellings</t>
  </si>
  <si>
    <t>23/00920/F</t>
  </si>
  <si>
    <t>Cordals4 Whitecross LaneTilney All SaintsKing's LynnNorfolkPE34 4SR</t>
  </si>
  <si>
    <t>Replacement dwelling including formation of new access</t>
  </si>
  <si>
    <t>23/02152/RM</t>
  </si>
  <si>
    <t>ThriftfieldsCotts LaneTilney All SaintsKing's LynnNorfolkPE34 4SL</t>
  </si>
  <si>
    <t>Reserved matters application for Plot 1 only</t>
  </si>
  <si>
    <t>25/00005/RM</t>
  </si>
  <si>
    <t>RESERVED MATTERS APPLICATION FOR: Appearance, Landscaping and Scale for Plot 2 only, application was not an environmental impact assessment application</t>
  </si>
  <si>
    <t>25/00232/F</t>
  </si>
  <si>
    <t>Shoreboat Farm
Lynn Road
Tilney All Saints
King's Lynn
Norfolk
PE34 4SD</t>
  </si>
  <si>
    <t>VARIATION OF CONDITION 2, 3, 4, 5, 8 AND 12 OF PLANNING CONSENT 23/02078/F: PROPOSED DEMOLITION OF EXISTING AGRICULTURAL BARN (WHICH HAS APPROVAL FOR 1no. RESIDENTIAL DWELLING 22/02041/PACU3) TO ERECT 1no RESIDENTIAL DWELLING.</t>
  </si>
  <si>
    <t>Tilney St. Lawrence</t>
  </si>
  <si>
    <t>G94.2</t>
  </si>
  <si>
    <t>22/00768/OM</t>
  </si>
  <si>
    <t>KGB Transport
44 St Johns Road
Tilney St Lawrence
Norfolk
PE34 4QJ</t>
  </si>
  <si>
    <t>Outline Application: Proposed Residential Development of up to 40 Dwellings with all matters reserved apart from access.</t>
  </si>
  <si>
    <t>16/01352/F</t>
  </si>
  <si>
    <t>Land North of Salgate FarmIslington RoadTilney All SaintsNorfolk, Tilney All Saints</t>
  </si>
  <si>
    <t>Proposed stable/barn conversion (re-application following refusal 09/01175/F and appeal dismissal APP/V2635/A/2124630)</t>
  </si>
  <si>
    <t>21/00123/F</t>
  </si>
  <si>
    <t>LandorChapel RoadTilney Fen EndTilney St LawrenceWISBECHNorfolkPE14 8JL, Tilney St Lawrence</t>
  </si>
  <si>
    <t>Proposed Replacement dwelling</t>
  </si>
  <si>
    <t>21/01823/F</t>
  </si>
  <si>
    <t>Site Adjacent24 WestfieldsTilney St LawrenceKing's LynnNorfolkPE34 4QS, Tilney St Lawrence</t>
  </si>
  <si>
    <t>PROPOSED TWO STOREY NEW RESIDENTIAL DWELLING</t>
  </si>
  <si>
    <t>22/00343/F</t>
  </si>
  <si>
    <t>97 High Road
Tilney cum Islington
Norfolk
PE34 3BL</t>
  </si>
  <si>
    <t>New Dwelling within garden of No. 97</t>
  </si>
  <si>
    <t>22/02313/F</t>
  </si>
  <si>
    <t>Land N of 63 And S of 67
High Road
Tilney cum Islington
Norfolk</t>
  </si>
  <si>
    <t>New Dwelling</t>
  </si>
  <si>
    <t>22/02179/F</t>
  </si>
  <si>
    <t>22 Westfields
Tilney St Lawrence
King's Lynn
Norfolk
PE34 4QS</t>
  </si>
  <si>
    <t>Proposed dwelling and single garage and the use of the existing steel framed garage/workshop by the proposed dwelling for incidental purposes.</t>
  </si>
  <si>
    <t>23/00481/PACU3</t>
  </si>
  <si>
    <t>Limes Farm Lynn Road
Tilney All Saints
Norfolk</t>
  </si>
  <si>
    <t>24/01318/F</t>
  </si>
  <si>
    <t>Land Between 75 And 77
High Road
Tilney cum Islington
Norfolk</t>
  </si>
  <si>
    <t>New Dwelling and new associated access points including no.77 High Road</t>
  </si>
  <si>
    <t>24/02263/RM</t>
  </si>
  <si>
    <t>44 St Johns Road
Tilney St Lawrence
King's Lynn
Norfolk
PE34 4QL</t>
  </si>
  <si>
    <t>RESERVED MATTERS APPLICATION FOR: Appearance, Landscaping, Layout and Scale for 2no. dwellings</t>
  </si>
  <si>
    <t>25/00238/F</t>
  </si>
  <si>
    <t>119 Magdalen Road
Tilney St Lawrence
King's Lynn
Norfolk
PE34 4RG</t>
  </si>
  <si>
    <t>Replacement dwelling in place of a mobile home.</t>
  </si>
  <si>
    <t>25/00276/O</t>
  </si>
  <si>
    <t>Land At E555324 N313254
Magdalen Road
Tilney St Lawrence
Norfolk</t>
  </si>
  <si>
    <t>OUTLINE PLANNING PERMISSION WITH SOME MATTERS RESERVED FOR: Proposed Self Build Dwellings</t>
  </si>
  <si>
    <t>25/00609/F</t>
  </si>
  <si>
    <t>Land At E554006 N311510
Chapel Road
Tilney Fen End
Tilney St Lawrence
Norfolk</t>
  </si>
  <si>
    <t>Erection of self-build dwelling</t>
  </si>
  <si>
    <t>25/00326/O</t>
  </si>
  <si>
    <t>Land Between 42 And 56
Magdalen Road
Tilney St Lawrence
Norfolk</t>
  </si>
  <si>
    <t>Outline application for proposed self build dwellings</t>
  </si>
  <si>
    <t>25/01432/F</t>
  </si>
  <si>
    <t>Land E554406 N314082 W of 44
St Johns Road
Tilney St Lawrence
Norfolk</t>
  </si>
  <si>
    <t>Erection of dwelling (self build)</t>
  </si>
  <si>
    <t>25/01935/PACU3</t>
  </si>
  <si>
    <t>Land And Building S of 181 At E554653 N311869
School Road
Tilney St Lawrence
Norfolk</t>
  </si>
  <si>
    <t>Proposed conversion of 1No brick barn to form 2No dwellings including adjustments to window openings (Schedule 2, Part 3, Class Q)</t>
  </si>
  <si>
    <t>Titchwell</t>
  </si>
  <si>
    <t>22/01858/F</t>
  </si>
  <si>
    <t>Manor Farm
Main Road
Titchwell
Norfolk</t>
  </si>
  <si>
    <t>VARIATION OF CONDITIONS 2, 6, 17 AND 23 OF PLANNING PERMISSION 21/00940/F: Demolition of the existing modern agricultural barn, conversion of three barns to form 6 dwellings provision of bin and cycle store, parking, hard and soft landscaping and associat</t>
  </si>
  <si>
    <t>Upwell</t>
  </si>
  <si>
    <t>19/00287/F</t>
  </si>
  <si>
    <t>31 Dovecote RoadUpwellWisbechNorfolkPE14 9HB, Upwell</t>
  </si>
  <si>
    <t>Demolition of existing single-storey building and erection of 2-storey dwelling</t>
  </si>
  <si>
    <t>20/00928/O</t>
  </si>
  <si>
    <t>Croft House Farm48 Croft RoadUpwellWisbechNorfolkPE14 9HE, Upwell</t>
  </si>
  <si>
    <t>Outline Application: Residential development including the demolition of an existing dwelling</t>
  </si>
  <si>
    <t>22/00188/O</t>
  </si>
  <si>
    <t>53 Croft Road
Upwell
Wisbech
Norfolk
PE14 9HE</t>
  </si>
  <si>
    <t>OUTLINE APPLICATION WITH SOME MATTERS RESERVED: Residential development - 4 dwellings, involving the demolitions of the existing dwellings and commercial buildings on the site</t>
  </si>
  <si>
    <t>22/01717/F</t>
  </si>
  <si>
    <t>Masters &amp; Co Ltd
17 - 23 School Road
Upwell
Norfolk</t>
  </si>
  <si>
    <t>Proposed 2 dwellings with carports and conversion of office and storage building to 3 dwellings</t>
  </si>
  <si>
    <t>22/01830/F</t>
  </si>
  <si>
    <t>Barn And Land Between 100 And 114 Opposite 113
Church Drove
Outwell
Norfolk</t>
  </si>
  <si>
    <t>Demolition of barn and construction of a new dwelling and access</t>
  </si>
  <si>
    <t>23/00035/PACU3</t>
  </si>
  <si>
    <t>Agricultural Buildings N of 16
Baptist Road
Upwell
Norfolk</t>
  </si>
  <si>
    <t>Notification for Prior Approval for change of use of agricultural building to dwelling (Schedule 2, Part 3, Class Q)</t>
  </si>
  <si>
    <t>22/02105/F</t>
  </si>
  <si>
    <t>21 Green Road
Upwell
Wisbech
Norfolk
PE14 9HS</t>
  </si>
  <si>
    <t>PROPOSED REPLACEMENT BUNGALOW</t>
  </si>
  <si>
    <t>22/02226/F</t>
  </si>
  <si>
    <t>Land And Buildings Immediately S of 5
Pinfold Road
Upwell
Wisbech
Norfolk
PE14 9DZ</t>
  </si>
  <si>
    <t>Residential development - Four new dwellings, involving the demolition of three farm buildings.</t>
  </si>
  <si>
    <t>23/00632/F</t>
  </si>
  <si>
    <t>Croft House Farm
48 Croft Road
Upwell
Wisbech
Norfolk
PE14 9HE</t>
  </si>
  <si>
    <t>PROPOSED REPLACEMENT DWELLING AND CART SHED</t>
  </si>
  <si>
    <t>23/02010/F</t>
  </si>
  <si>
    <t>Long Beach Farm
Thurlands Drove
Upwell
Norfolk</t>
  </si>
  <si>
    <t>Conversion of agricultural building to 2 x residential dwellings to include proposed works to adjacent building for conversion into a garage</t>
  </si>
  <si>
    <t>24/00443/F</t>
  </si>
  <si>
    <t>Land S of 28-29
St Peters Road
Upwell
Norfolk</t>
  </si>
  <si>
    <t>Proposed detached dwelling</t>
  </si>
  <si>
    <t>24/00769/F</t>
  </si>
  <si>
    <t>Building North of Manor Lodge
40 Small Lode
Upwell
Norfolk
PE14 9BE</t>
  </si>
  <si>
    <t>VARIATION OF CONDITION 2 OF PLANNING CONSENT 16/00994/F : Alterations of building to form 3 bed dwelling (amended design)</t>
  </si>
  <si>
    <t>24/01255/F</t>
  </si>
  <si>
    <t>110 Town Street
Upwell
Wisbech
Norfolk
PE14 9DQ</t>
  </si>
  <si>
    <t>Change of use and alterations of office including formation of roof in the roof space to form a dwelling</t>
  </si>
  <si>
    <t>24/01458/RM</t>
  </si>
  <si>
    <t>11 And 15 Green Road
Upwell
Wisbech
Norfolk
PE14 9HS</t>
  </si>
  <si>
    <t>RESERVED MATTERS APPLICATION FOR: two dwellings, following the demolition of two existing dwellings on site.</t>
  </si>
  <si>
    <t>24/01564/RM</t>
  </si>
  <si>
    <t>First Bungalow
Main Road
Three Holes
Wisbech
Norfolk
PE14 9JR</t>
  </si>
  <si>
    <t>RESERVED MATTERS APPLICATION FOR : All matters including, access, scale, appearance, landscaping and layout.  Self-Build - Demolish existing bungalow and replace with detached house and garage.</t>
  </si>
  <si>
    <t>24/02069/F</t>
  </si>
  <si>
    <t>Land W of 34
Small Lode
Upwell
Norfolk
PE14 9BA</t>
  </si>
  <si>
    <t>Self-Build: Full planning application for proposed 2-storey dwelling and detached double garage.</t>
  </si>
  <si>
    <t>25/00347/F</t>
  </si>
  <si>
    <t>Commercial Buildings Northwest of 4 Millfield
Town Street
Upwell
Norfolk</t>
  </si>
  <si>
    <t>Variation of Condition 2 and Removal of Conditions 3, 4, and 5 of Planning Permission 24/01325/F: Proposed full application for barn conversion to dwelling, (to extend and alter Class Q approved scheme). Including conversion of adjacent building to associ</t>
  </si>
  <si>
    <t>22/02260/F</t>
  </si>
  <si>
    <t>19, Green Road, Upwell, PE14 9HS</t>
  </si>
  <si>
    <t>25/00499/F</t>
  </si>
  <si>
    <t>Storage Building N of West Villas
Pius Drove
Upwell
Norfolk</t>
  </si>
  <si>
    <t>Self Build: Demolition of existing building, and construction of a single storey dwelling</t>
  </si>
  <si>
    <t>25/00270/F</t>
  </si>
  <si>
    <t>Land And Buildings At E550219 N300679
Back Drove
Upwell
Norfolk</t>
  </si>
  <si>
    <t>SELF-BUILD - Demolition of barn and construction of new self build 3 bedroom dwelling, and formation of new access</t>
  </si>
  <si>
    <t>25/00767/PACU3</t>
  </si>
  <si>
    <t>Land And Building N of Fluke Cottage
Thurlands Drove
Upwell
Norfolk</t>
  </si>
  <si>
    <t>Application to determine if prior approval is required for a proposed change of use of agricultural building to dwellinghouse (Schedule 2, Part 3, Class Q)</t>
  </si>
  <si>
    <t>25/00866/PACU3</t>
  </si>
  <si>
    <t>Agricultural Building SW of Holmcroft
Bardyke Bank
Upwell
Norfolk</t>
  </si>
  <si>
    <t>Notification for Prior Approval: Change of Use of Agricultural Building to 1no. Dwellinghouses (Schedule 2, Part 3, Class Q):The development involves the change of use and associated operational development of one agricultural building from an agricultura</t>
  </si>
  <si>
    <t>25/01199/F</t>
  </si>
  <si>
    <t>Proposed full application for barn conversion to dwelling (to extend and alter Class Q approved scheme). Including defining of proposed garden area</t>
  </si>
  <si>
    <t>26/00066/F</t>
  </si>
  <si>
    <t>17 Main Road
Three Holes
Wisbech
Norfolk
PE14 9JS</t>
  </si>
  <si>
    <t>Proposed replacement dwellings with detached garage(s) including demolition of existing dwellings</t>
  </si>
  <si>
    <t>Walpole</t>
  </si>
  <si>
    <t>G109.1</t>
  </si>
  <si>
    <t>22/00826/RM</t>
  </si>
  <si>
    <t>Land SE of Helian House
Walnut Road
Walpole St Peter
Norfolk</t>
  </si>
  <si>
    <t>RESERVED MATTERS: Approval for all reserved matters for plot 11 - Construction of detached dwelling.</t>
  </si>
  <si>
    <t>22/00556/RM</t>
  </si>
  <si>
    <t>Land SE of Helian HouseWalnut RoadWalpole St PeterNorfolk</t>
  </si>
  <si>
    <t>Application for all reserved matters for site frontage and plots 2, 5, 7, 8, 9 and 10</t>
  </si>
  <si>
    <t>10/00199/F</t>
  </si>
  <si>
    <t>The Old Telephone Exchange Kirk Road Walpole St Andrew Norfolk, Walpole St Andrew</t>
  </si>
  <si>
    <t>Construction of one dwelling following demolition of existing building</t>
  </si>
  <si>
    <t>20/01240/F</t>
  </si>
  <si>
    <t>Land AdjEastleighChalk RoadWalpole St PeterNorfolkPE14 7PG, Walpole</t>
  </si>
  <si>
    <t>21/02287/F</t>
  </si>
  <si>
    <t>4 Lucky LaneWalpole St AndrewNorfolkPE14 7NX, Walpole</t>
  </si>
  <si>
    <t>Proposed dwelling on building plot</t>
  </si>
  <si>
    <t>21/01669/F</t>
  </si>
  <si>
    <t>Hill Farm
Hill Farm Lane
Walpole St Peter
Norfolk
PE14 7JQ</t>
  </si>
  <si>
    <t>Replacement of existing mobile dwelling unit with traditionally built permanent dwelling</t>
  </si>
  <si>
    <t>22/00893/F</t>
  </si>
  <si>
    <t>3 Lucky Lane
Walpole St Andrew
Norfolk</t>
  </si>
  <si>
    <t>Proposed new dwelling</t>
  </si>
  <si>
    <t>22/01376/F</t>
  </si>
  <si>
    <t>Plumridge NurseriesMill RoadWalpole St PeterWisbechNorfolkPE14 7QP</t>
  </si>
  <si>
    <t>REMOVAL OF CONDITION 5 OF PLANNING PERMISSION 20/01995/F: Proposed dwelling in association with horticultural business</t>
  </si>
  <si>
    <t>22/01722/F</t>
  </si>
  <si>
    <t>Walnut Tree Farm Walnut Road
Walpole St Peter
Norfolk
PE14 7NR</t>
  </si>
  <si>
    <t>demolition of existing stable block and construction of dwelling and garage</t>
  </si>
  <si>
    <t>23/01521/F</t>
  </si>
  <si>
    <t>Bustards Farm Bustards Lane
Walpole St Andrew
Norfolk
PE14 7LS</t>
  </si>
  <si>
    <t>Replacement dwelling. The new dwelling will comprise a 2-storey, 4-bed property and will involve the demolition of an existing 2 storey dwelling which is located on the site</t>
  </si>
  <si>
    <t>23/02070/RM</t>
  </si>
  <si>
    <t>Land SE of Helian House And W of Walnut Tree Farm
Walnut Road
Walpole St Peter
Norfolk</t>
  </si>
  <si>
    <t>Application for reserved matters for site frontage and plots 3 and 6</t>
  </si>
  <si>
    <t>24/00528/F</t>
  </si>
  <si>
    <t>Land And Buildings Between Model Cottage And Beacon Cottage
The Marsh
Walpole St Andrew
Norfolk</t>
  </si>
  <si>
    <t>Proposed erection of 2no. semi-detached dwellings and forming new access.</t>
  </si>
  <si>
    <t>25/00507/RM</t>
  </si>
  <si>
    <t>Land South of Applegate House
Walnut Road
Walpole St Peter
Norfolk</t>
  </si>
  <si>
    <t>Reserved Matters:  Construction of one 4 bedroomed detached dwelling and detached double garage.</t>
  </si>
  <si>
    <t>25/01464/F</t>
  </si>
  <si>
    <t>6 Folgate LaneWalpole St AndrewWisbechNorfolkPE14 7HY</t>
  </si>
  <si>
    <t>Proposed replacement dwelling at 6 Folgate Lane, Walpole St Andrew</t>
  </si>
  <si>
    <t>25/01630/F</t>
  </si>
  <si>
    <t>Applegate Nurseries
Chalk Road
Walpole St Peter
WISBECH
Norfolk
PE14 7PG</t>
  </si>
  <si>
    <t>Variation of Condition 1 and Discharge of Condition 4 of Planning Permission 25/01064/F: Construction of four dwellings - Plot 4 only.</t>
  </si>
  <si>
    <t>Walpole Cross Keys</t>
  </si>
  <si>
    <t>20/01147/RM</t>
  </si>
  <si>
    <t>Land S of Pitchers Transport And W of SunnysideMarket LaneWalpole St AndrewWisbechNorfolkPE14 7LU, Walpole Cross Keys</t>
  </si>
  <si>
    <t>Reserved Matters application: Construction of two dwellings</t>
  </si>
  <si>
    <t>23/00758/F</t>
  </si>
  <si>
    <t>Agricultural Building SE of Bradford House
Bustards Lane
Walpole St Andrew
Norfolk</t>
  </si>
  <si>
    <t>Demolition of existing agricultural barn (which has approval for 1no residential dwelling 20/01490/PACU3) to replace with a detached two storey dwelling</t>
  </si>
  <si>
    <t>23/00757/F</t>
  </si>
  <si>
    <t>Barn SE of Pochester Market Lane
Bustards Lane
Walpole St Andrew
Norfolk</t>
  </si>
  <si>
    <t>Demolition of existing agricultural barn (with approval for 1no residential dwelling 20/01733/PACU3) to replace with a detached two storey dwelling</t>
  </si>
  <si>
    <t>24/02085/F</t>
  </si>
  <si>
    <t>Buildings SE of 21
Sutton Road
Walpole Cross Keys
Norfolk
PE34 4HD</t>
  </si>
  <si>
    <t>VARIATION OF CONDITIONS 1, 4, 5 AND 6 ATTACHED TO PLANNING PERMISSION: 24/00452/F: VARIATION OF CONDITION 1 OF PLANNING CONSENT 23/01127/RMM : Reserved matters application for 16 Dwellings.</t>
  </si>
  <si>
    <t>25/00070/F</t>
  </si>
  <si>
    <t>Buildings SE of 21
Sutton Road
Walpole Cross Keys
Norfolk</t>
  </si>
  <si>
    <t>Variation of condition number 12 attached to planning permission 21/01438/OM: OUTLINE SOME MATTERS RESERVED: Residential development of 16 dwellings.</t>
  </si>
  <si>
    <t>25/00852/F</t>
  </si>
  <si>
    <t>Land At Oak And Ash
Market Lane
Walpole St Andrew
Wisbech
Norfolk
PE14 7LT</t>
  </si>
  <si>
    <t>Variation of Condion 1 of Planning Permission 20/01856/RM:   Construction of 4 dwellings.  Plot 2.</t>
  </si>
  <si>
    <t>25/01246/PACU3</t>
  </si>
  <si>
    <t>Agricultural Buildings At Cross Keys Nursery
Little Holme Road
Walpole Cross Keys
Norfolk</t>
  </si>
  <si>
    <t>Notification for Prior Approval: Change of Use of Agricultural Building to 5no. Dwellinghouses (Schedule 2, Part 3, Class Q)</t>
  </si>
  <si>
    <t>25/01588/F</t>
  </si>
  <si>
    <t>Rose Cottage
105 Sutton Road
Walpole Cross Keys
King's Lynn
Norfolk
PE34 4HE</t>
  </si>
  <si>
    <t>SELF-BUILD - Demolition of existing building and erection of proposed two storey 4 bedroom house and separate two car garage</t>
  </si>
  <si>
    <t>Walpole Highway</t>
  </si>
  <si>
    <t>G106.1</t>
  </si>
  <si>
    <t>22/01385/F</t>
  </si>
  <si>
    <t>Land Opposite Entrance
Stockshill Square
Hall Road
Walpole Highway
Norfolk</t>
  </si>
  <si>
    <t>VARIATION OF CONDITION 1 OF PERMISSION 21/02244/F: (Variation of Condition 1 attached to 19/00541/RM) Erection of four dwellings</t>
  </si>
  <si>
    <t>22/00284/F</t>
  </si>
  <si>
    <t>Land At
Ratten Row
Walpole Highway
Norfolk</t>
  </si>
  <si>
    <t>1 x pair of semi-detached dwellings and associated garaging</t>
  </si>
  <si>
    <t>23/00338/F</t>
  </si>
  <si>
    <t>Land Adjacent Its-Me
Ratten Row
Walpole Highway
WISBECH
Norfolk
PE14 7QH</t>
  </si>
  <si>
    <t>Proposed two storey dwelling to the side garden</t>
  </si>
  <si>
    <t>23/00744/F</t>
  </si>
  <si>
    <t>Sunset Farm
Lynn Road
Walpole Highway
WISBECH
Norfolk
PE14 7QX</t>
  </si>
  <si>
    <t>Proposed 4-bed single storey dwelling with room in roof involving demolition of existing building</t>
  </si>
  <si>
    <t>25/00834/F</t>
  </si>
  <si>
    <t>Faulkner HouseWest Drove NorthWalton HighwayWISBECHNorfolkPE14 7DP</t>
  </si>
  <si>
    <t>VARIATION OF CONDITION 1 OF PLANNING PERMISSION 20/01532/F-REMOVAL OR VARIATION OF CONDITION 2 OF PLANNING PERMISSION 17/00615/F: Conversion of barn to residential dwelling and detached car port</t>
  </si>
  <si>
    <t>Walsoken</t>
  </si>
  <si>
    <t>F3.1</t>
  </si>
  <si>
    <t>22/01756/FM</t>
  </si>
  <si>
    <t>Land S of Sandy Lane And N And S of Walsoken Footpath Usrn 80483456
Sandy Lane
Walsoken
Norfolk</t>
  </si>
  <si>
    <t>Hybrid application. Full planning permission for the erection of 325 dwellings with access off Sandy Lane, highways layout, public open space, landscaping and associated infrastructure. Outline planning permission for a Community Hub/local centre comprisi</t>
  </si>
  <si>
    <t>21/00183/F</t>
  </si>
  <si>
    <t>The Stables
Wheatley Bank
Walsoken
Norfolk
PE14 7AZ</t>
  </si>
  <si>
    <t>Variation of conditions 2 and 3 for planning permission 18/00270/F to change drawing</t>
  </si>
  <si>
    <t>21/02397/F</t>
  </si>
  <si>
    <t>Rosalie FarmLynn RoadWalsokenNorfolkPE14 7DA</t>
  </si>
  <si>
    <t>Proposed conversion and extension of silos to form dwelling</t>
  </si>
  <si>
    <t>22/01095/PACU3</t>
  </si>
  <si>
    <t>Paradise Farm97 Broadend RoadWalsokenNorfolkPE14 7BQ, Walsoken</t>
  </si>
  <si>
    <t>Notification for Prior Approval for Change of Use of existing barn to dwellinghouse (Schedule 2, Part 3, Class Q).</t>
  </si>
  <si>
    <t>21/02377/F</t>
  </si>
  <si>
    <t>The Barn3 Burrettgate RoadWalsokenWisbechNorfolkPE14 7BN</t>
  </si>
  <si>
    <t>Erection of 2 x single storey dwellings involving the demolition of the existing barns on site</t>
  </si>
  <si>
    <t>22/01426/F</t>
  </si>
  <si>
    <t>Camsiscan
Station Road
Walsoken
WISBECH
Norfolk
PE14 8DJ</t>
  </si>
  <si>
    <t>Demolition of existing agricultural barn and proposed dwelling</t>
  </si>
  <si>
    <t>22/01870/F</t>
  </si>
  <si>
    <t>Barns Between 93 And 97
Broadend Road
Walsoken
Norfolk</t>
  </si>
  <si>
    <t>Demolition of existing agricultural barn (with approval for 1no residential dwelling 22/01095/PACU3) to replace with detached bungalow</t>
  </si>
  <si>
    <t>22/00991/F</t>
  </si>
  <si>
    <t>Bronte House
Lynn Road
Walsoken
Wisbech
Norfolk
PE14 7AL</t>
  </si>
  <si>
    <t>Erection of single detached dwelling and garage</t>
  </si>
  <si>
    <t>23/00342/F</t>
  </si>
  <si>
    <t>Barns And Land At
Rosalie Farm
Lynn Road
Walsoken
Norfolk</t>
  </si>
  <si>
    <t>PROPOSED BARN CONVERSION AND NEW LINK</t>
  </si>
  <si>
    <t>23/01907/O</t>
  </si>
  <si>
    <t>Adderley House
71 Burrett Road
Walsoken
Wisbech
Norfolk
PE14 7AU</t>
  </si>
  <si>
    <t>Outline application for 2No. infill building plots</t>
  </si>
  <si>
    <t>23/01849/F</t>
  </si>
  <si>
    <t>1 Popenhoe CottagesStation RoadWalsokenWisbechNorfolkPE14 8DJ</t>
  </si>
  <si>
    <t>VARIATION OF CONDITION 2 OF PLANNING PERMISSION 22/01567/F: Replacement barn style dwelling. The proposal is to demolish the existing barn, which sits with permission to convert into a dwelling under ref 21/01889/PACU3. The existing barn has been deemed not suitable for conversion due to its poor quality and operational inefficiencies. It is proposed that a new residential development will be constructed in its place</t>
  </si>
  <si>
    <t>24/01003/RM</t>
  </si>
  <si>
    <t>Heating &amp; Pumbing Services
5 Church Road
Walsoken
WISBECH
Norfolk
PE13 3RB</t>
  </si>
  <si>
    <t>RESERVED MATTERS APPLICATION FOR: layout, scale, appearance and landscaping for all 4 plots.</t>
  </si>
  <si>
    <t>24/01794/F</t>
  </si>
  <si>
    <t>Station Farm
Station Road
Walsoken
Wisbech
Norfolk
PE14 8DJ</t>
  </si>
  <si>
    <t>Proposed replacement dwelling and garage.</t>
  </si>
  <si>
    <t>25/00161/F</t>
  </si>
  <si>
    <t>Land W of 7A
Burrett Road
Walsoken
Norfolk</t>
  </si>
  <si>
    <t>VARIATION OF CONDITION 2 AND 4 OF PLANNING PERMISSION 23/01138/F- Erection of 2no dwellinghouses</t>
  </si>
  <si>
    <t>24/02262/O</t>
  </si>
  <si>
    <t>Land At Lynn Road
Walsoken
Norfolk</t>
  </si>
  <si>
    <t>Outline application for up to two proposed self build dwellings</t>
  </si>
  <si>
    <t>25/00757/F</t>
  </si>
  <si>
    <t>Prins Cottage
Waterlees Road
Walsoken
WISBECH
Norfolk
PE14 7AD</t>
  </si>
  <si>
    <t>Demolition of existing dwelling and replacement of new dwelling off Waterlees Road, Wisbech</t>
  </si>
  <si>
    <t>25/00946/PACU3</t>
  </si>
  <si>
    <t>Whitday
56 Broadend Road
Walsoken
Wisbech
Norfolk
PE14 7BQ</t>
  </si>
  <si>
    <t>Application to determine if prior approval is required for the proposed conversion of existing agricultural building into 2no. residential dwellings at 56 Broadend Road, Walsoken (Schedule 2, Part 3, Class Q)</t>
  </si>
  <si>
    <t>25/01302/F</t>
  </si>
  <si>
    <t>Land North of Fairhaven
Lynn Road
Walsoken
Norfolk</t>
  </si>
  <si>
    <t>VARIATION OF CONDITIONS 2, 4, 5, 6 AND 8 OF PLANNING CONSENT 25/00285/F- SELF BUILD- Proposed dwelling and car port</t>
  </si>
  <si>
    <t>25/01397/O</t>
  </si>
  <si>
    <t>Land Northeast of Bronte House
Lynn Road
Walsoken
Norfolk</t>
  </si>
  <si>
    <t>OUTLINE PLANNING PERMISSION WITH ALL MATTERS RESERVED FOR: Up to 4 self build dwellings</t>
  </si>
  <si>
    <t>25/01497/F</t>
  </si>
  <si>
    <t>The Bungalow
Wilkins Road
Walsoken
Wisbech
Norfolk
PE14 7BG</t>
  </si>
  <si>
    <t>VARIATION OF CONDITIONS NO. 1 AND 5 OF PLANNING PERMISSION 24/00094/F- Variation of Condition 1 of Planning Permission 23/00655/F: VARIATION OF CONDITION 2 AND 7 OF PLANNING APPLCATION 22/00751/F - Replacement dwelling and new culvert access.</t>
  </si>
  <si>
    <t>25/02034/O</t>
  </si>
  <si>
    <t>OUTLINE SOME MATTERS RESERVED: For up to 3 self build dwellings</t>
  </si>
  <si>
    <t>Watlington</t>
  </si>
  <si>
    <t>24/00291/F</t>
  </si>
  <si>
    <t>Land Accessed Via 32 And W of 24 To 36 But E of Fairfield Lane
Downham Road
Watlington
Norfolk</t>
  </si>
  <si>
    <t>Variation of Condition 19 attached to Planning Permission 20/01661/OM: Residential development for up to 22 dwellings (Outline application including access only)</t>
  </si>
  <si>
    <t>24/00446/RM</t>
  </si>
  <si>
    <t>Ananda63 Station RoadWatlingtonKing's LynnNorfolkPE33 0JF</t>
  </si>
  <si>
    <t>Reserved Matters: Proposed dwelling.</t>
  </si>
  <si>
    <t>25/01025/F</t>
  </si>
  <si>
    <t>94 Fen Road
Watlington
King's Lynn
Norfolk
PE33 0HY</t>
  </si>
  <si>
    <t>Proposed replacement dwelling - Self-Build</t>
  </si>
  <si>
    <t>25/00924/F</t>
  </si>
  <si>
    <t>Site To The West of Kiln House
Thieves Bridge Road
Watlington
Norfolk</t>
  </si>
  <si>
    <t>Variation of conditions 24 and 25 attached to planning permission 24/01246/F: VARIATION OF CONDITION 2, 7, 20, 32 and 34 OF PLANNING CONSENT 21/02421/FM : Proposed development of 40 dwellings and associated external works and access.</t>
  </si>
  <si>
    <t>Welney</t>
  </si>
  <si>
    <t>G113.1</t>
  </si>
  <si>
    <t>23/00179/O</t>
  </si>
  <si>
    <t>Former Three Tunns Public House Land N of Welney Parish Hall And E of Old Bedford Row
Bedford Bank
Welney
Norfolk</t>
  </si>
  <si>
    <t>OUTLINE APPLICATION Residential development (4 dwellings)</t>
  </si>
  <si>
    <t>G113.2</t>
  </si>
  <si>
    <t>18/00195/FM</t>
  </si>
  <si>
    <t>Land North of Grange FarmMain StreetWelneyWisbechNorfolkPE14 9RB, Welney</t>
  </si>
  <si>
    <t>Proposed development of 17 residential dwellings (including 3 affordable units) and improved vehicular access to Main Road</t>
  </si>
  <si>
    <t>19/02039/F</t>
  </si>
  <si>
    <t>Agricultural Building E of Old Croft FarmMarch RoadTipps EndWelneyNorfolk, Welney</t>
  </si>
  <si>
    <t>Full planning application for creation of new dwelling and change of use of agricultural land to residential garden. Installation of new doors and windows, a new insulated metal roofing system, erection of detached timber garage and associated landscaping</t>
  </si>
  <si>
    <t>23/00040/PACU3</t>
  </si>
  <si>
    <t>Land And Barns N of Swan Cottage
Hundred Foot Bank
Welney
Norfolk</t>
  </si>
  <si>
    <t>22/02210/PACU3</t>
  </si>
  <si>
    <t>Multiple Barns Between Bank Farm And Hobby Cottage
Hundred Foot Bank
Welney
Wisbech
Norfolk
PE14 9TN</t>
  </si>
  <si>
    <t>22/02211/PACU3</t>
  </si>
  <si>
    <t>22/02212/PACU3</t>
  </si>
  <si>
    <t>24/02179/F</t>
  </si>
  <si>
    <t>Croft Barn
Wisbech Road
Tipps End
Welney
WISBECH
Norfolk
PE14 9SQ</t>
  </si>
  <si>
    <t>SELF BUILD- Conversion of barn to form domestic outbuilding and construction of 2-bed dwelling</t>
  </si>
  <si>
    <t>Wereham</t>
  </si>
  <si>
    <t>21/01872/PACU3</t>
  </si>
  <si>
    <t>Agricultural Barn To The Rear of Holme OakStoke RoadWerehamKing's LynnNorfolkPE33 9AT, Wereham</t>
  </si>
  <si>
    <t>Notification for Prior Approval: Change of Use of Agricultural Building to four Dwellinghouses (Schedule 2, Part 3, Class Q)</t>
  </si>
  <si>
    <t>25/01991/F</t>
  </si>
  <si>
    <t>Prince William Farm
Lynn Road
Wereham
King's Lynn
Norfolk
PE33 9BD</t>
  </si>
  <si>
    <t>Construction of self-build single storey dwelling to replace existing agricultural building which has Class Q Permitted Development approval for conversion into a dwelling</t>
  </si>
  <si>
    <t>West Acre</t>
  </si>
  <si>
    <t>23/01973/F</t>
  </si>
  <si>
    <t>Land On Corner of Greenhill Road And
Lynn Road
West Acre
Norfolk</t>
  </si>
  <si>
    <t>VARIATION OF CONDITION 2 ATTACHED TO PLANNING PERMISSION 19/00163/F: Proposed Entry Level Exception Site for 4 single storey dwellings</t>
  </si>
  <si>
    <t>West Dereham</t>
  </si>
  <si>
    <t>23/00652/F</t>
  </si>
  <si>
    <t>Old School House
Church Road
West Dereham
Norfolk
PE33 9UP</t>
  </si>
  <si>
    <t>Conversion of old School property from existing one dwelling into two 3 Bed dwellings.</t>
  </si>
  <si>
    <t>West Walton</t>
  </si>
  <si>
    <t>20/01570/F</t>
  </si>
  <si>
    <t>Land Between 3 And 5
Trafford Estate
West Walton
Norfolk</t>
  </si>
  <si>
    <t>Variation of condition 2 of planning permission 17/01592/F to amend road and plot positions</t>
  </si>
  <si>
    <t>20/01654/F</t>
  </si>
  <si>
    <t>Land To South of The Poplars
Lynn Road
Walton Highway
Norfolk</t>
  </si>
  <si>
    <t>Variation of condition 1 of planning permission 18/01421/RMM to vary the approved drawings to take into account amendments to the affordable housing as requested by the RSL.</t>
  </si>
  <si>
    <t>22/01108/F</t>
  </si>
  <si>
    <t>Equestrian Centre At
Chestnut Farm
109A St Pauls Road South
Walton Highway
Norfolk</t>
  </si>
  <si>
    <t>Conversion of existing buildings and erection of link extension to form 1 x 3-bed single-storey dwelling</t>
  </si>
  <si>
    <t>23/00408/F</t>
  </si>
  <si>
    <t>Sebastapol Farm
Mill Road
West Walton
Wisbech
Norfolk
PE14 7EU</t>
  </si>
  <si>
    <t>Proposed full plan conversion of a Barn with existing prior approval into a 3 bed 2 storey dwelling, domestic garden and upgraded access.</t>
  </si>
  <si>
    <t>23/00792/F</t>
  </si>
  <si>
    <t>Land East of 32
School Road
West Walton
Norfolk</t>
  </si>
  <si>
    <t>Proposed dwelling, detached garage and change of use of land to domestic curtilage</t>
  </si>
  <si>
    <t>23/01680/F</t>
  </si>
  <si>
    <t>Whinhams Farm
81 St Pauls Road South
Walton Highway
WISBECH
Norfolk
PE14 7DD</t>
  </si>
  <si>
    <t>RETROSPECTIVE APPLICATION: Conversion and extension of barn to create a dwelling and construction of cart shed/garage</t>
  </si>
  <si>
    <t>23/01833/RM</t>
  </si>
  <si>
    <t>5 Trafford Estate
West Walton
Wisbech
Norfolk
PE14 7DT</t>
  </si>
  <si>
    <t>Reserved Matters Application for a proposed dwelling</t>
  </si>
  <si>
    <t>21/00623/RMM</t>
  </si>
  <si>
    <t>Tamar Nurseries201A School RoadWest WaltonWisbechNorfolkPE14 7DS</t>
  </si>
  <si>
    <t>Reserved Matters: Construction of 49 Dwellings with Village Store and Post Office.</t>
  </si>
  <si>
    <t>25/00502/F</t>
  </si>
  <si>
    <t>The Paddocks
Mill Road
West Walton
WISBECH
Norfolk
PE14 7EU</t>
  </si>
  <si>
    <t>Proposed change of use of vehicle workshop (B2) to C3 incidental accommodation to dwelling</t>
  </si>
  <si>
    <t>25/00664/F</t>
  </si>
  <si>
    <t>Clark's Paddock
154 Salts Road
West Walton
WISBECH
Norfolk
PE14 7ED</t>
  </si>
  <si>
    <t>Self-Build - Proposed replacement dwelling and part change of use of land</t>
  </si>
  <si>
    <t>25/01478/F</t>
  </si>
  <si>
    <t>VARIATION OF CONDITION 2 OF PLANNING PERMISSION 24/01762/F - SELFBUILD -Change of use and Extension of Agricultural building to form 1 x3 bed dwelling and x1 4 bed dwelling and detached garage.</t>
  </si>
  <si>
    <t>25/01523/F</t>
  </si>
  <si>
    <t>White House Farm
Lynn Road
Walton Highway
Wisbech
Norfolk
PE14 7DB</t>
  </si>
  <si>
    <t>Change of Use of agricultural barns to form single storey dwelling with attached residential annexe including associated landscaping and parking</t>
  </si>
  <si>
    <t>West Winch</t>
  </si>
  <si>
    <t>19/02087/F</t>
  </si>
  <si>
    <t>Site Adjacent 70 Coronation AvenueWest WinchKing's LynnNorfolkPE33 0NU, West Winch</t>
  </si>
  <si>
    <t>Proposed pair of semi-detached 2-storey dwellings (previously approved under 15/01351/F)</t>
  </si>
  <si>
    <t>21/01332/F</t>
  </si>
  <si>
    <t>Miller Chicken Farm
80 Main Road
West Winch
King's Lynn
Norfolk
PE33 0LY</t>
  </si>
  <si>
    <t>Variation of condition 2 attached to Planning Permission 18/00995/F: Proposed Development of Three Dwellings</t>
  </si>
  <si>
    <t>22/01086/F</t>
  </si>
  <si>
    <t>Archdale Manor14 Back LaneWest WinchNorfolkPE33 0LF, West Winch</t>
  </si>
  <si>
    <t>New 6 Bay Garage with Ancillary Accomodation over</t>
  </si>
  <si>
    <t>22/00681/F</t>
  </si>
  <si>
    <t>Land West of 6
Birch Grove
West Winch
Norfolk
PE33 0PQ</t>
  </si>
  <si>
    <t>Two storey detached single family dwelling house</t>
  </si>
  <si>
    <t>23/01405/F</t>
  </si>
  <si>
    <t>Woodside Barn
Lynn Road
Setchey
King's Lynn
Norfolk
PE33 0BD</t>
  </si>
  <si>
    <t>Variation of Condition 2 of Plannning Permission 20/00783/F: Alterations and conversion to existing barn into a dwelling</t>
  </si>
  <si>
    <t>24/02213/F</t>
  </si>
  <si>
    <t>Land Adjacent To 263 Main Road
West Winch
King's Lynn
Norfolk
PE33 0NY</t>
  </si>
  <si>
    <t>VARIATION OF CONDITION 1 OF PLANNING CONSENT 24/01459/RM - Application for reserved matters: Appearance, landscaping, layout and scale for construction of 2 no. dwellings complete with garages and associated landscaping works.</t>
  </si>
  <si>
    <t>25/00287/F</t>
  </si>
  <si>
    <t>Land Between 48 And 49
Coronation Avenue
West Winch
Norfolk</t>
  </si>
  <si>
    <t>Variation of Condition 2 of Planning Permission 23/00793/F: Proposed semi-detached chalet bungalows</t>
  </si>
  <si>
    <t>Wiggenhall St. Germans</t>
  </si>
  <si>
    <t>09/01762/RM</t>
  </si>
  <si>
    <t>Land South West Of Smugglers Cottage School Lane Wiggenhall St Germans Norfolk, Wiggenhall St Germans</t>
  </si>
  <si>
    <t>Reserved Matters Application - Construction of dwelling</t>
  </si>
  <si>
    <t>22/01590/F</t>
  </si>
  <si>
    <t>48 Common Road
Wiggenhall St Mary The Virgin
KINGS LYNN
Norfolk
PE34 3EN</t>
  </si>
  <si>
    <t>Detached dwelling with garage and landscaping works incidental to the development area. (Revised design to planning consent 18/01288/RM)</t>
  </si>
  <si>
    <t>25/00552/F</t>
  </si>
  <si>
    <t>Priory Farm
20 St Peters Road
Wiggenhall St Germans
King's Lynn
Norfolk
PE34 3HB</t>
  </si>
  <si>
    <t>SELF BUILD-Proposed demolition of existing dwelling for the proposed replacement dwelling</t>
  </si>
  <si>
    <t>25/00905/LDP</t>
  </si>
  <si>
    <t>Land NW of Willow Farm 45
Mill Road
Wiggenhall St Germans
Norfolk</t>
  </si>
  <si>
    <t>LAWFUL DEVELOPMENT CERTIFICATE APPLICATION FOR: Proposed 4No dwellings as per planning consent ref: 22/01549/RM.</t>
  </si>
  <si>
    <t>Wiggenhall St. Mary Magdalen</t>
  </si>
  <si>
    <t>20/00890/F</t>
  </si>
  <si>
    <t>Land North of 9Lynn RoadWiggenhall St Mary MagdalenNorfolk, Wiggenhall St Mary Mag</t>
  </si>
  <si>
    <t>Construction of new dwelling and garage</t>
  </si>
  <si>
    <t>21/02022/F</t>
  </si>
  <si>
    <t>West View37 Stow RoadWiggenhall St Mary MagdalenKing's LynnNorfolkPE34 3BX, Wiggenhall St Mary Mag</t>
  </si>
  <si>
    <t>Variation of condition 2 of planning permission 19/01179/F to replace drawings</t>
  </si>
  <si>
    <t>24/00238/F</t>
  </si>
  <si>
    <t>Land S of 85 Stow Road
Wiggenhall St Mary Magdalen
KINGS LYNN
Norfolk
PE34 3BB</t>
  </si>
  <si>
    <t>Part superseded VARIATION OF CONDITIONS 1 AND 6 OF PLANNING PERMISSION 23/00140/F: Previous variation of Reserved Matters application, construction of 9 dwellings</t>
  </si>
  <si>
    <t>Wimbotsham</t>
  </si>
  <si>
    <t>F1.3</t>
  </si>
  <si>
    <t>21/01121/RMM</t>
  </si>
  <si>
    <t>Land NE of Bridle LaneDownham MarketNorfolk</t>
  </si>
  <si>
    <t>Reserved Matters Application for layout, scale, appearance and landscaping for the erection of 226 dwellings and associated works and infrastructure</t>
  </si>
  <si>
    <t>21/01631/F</t>
  </si>
  <si>
    <t>Land Rear of 1 To 7
Napthans Lane
Wimbotsham
Norfolk</t>
  </si>
  <si>
    <t>Proposed construction of 4 dwellings and garage</t>
  </si>
  <si>
    <t>23/00955/F</t>
  </si>
  <si>
    <t>24 Lynn Road
Wimbotsham
King's Lynn
Norfolk
PE34 3QL</t>
  </si>
  <si>
    <t>Construction of new dwelling</t>
  </si>
  <si>
    <t>24/00424/F</t>
  </si>
  <si>
    <t>Upper Farm
New Road
Wimbotsham
Norfolk</t>
  </si>
  <si>
    <t>Proposed barn conversion to residential dwelling and associated annexe.</t>
  </si>
  <si>
    <t>Wormegay</t>
  </si>
  <si>
    <t>22/01634/PIP</t>
  </si>
  <si>
    <t>Wormegay Primary School
Castle Road
Wormegay
Norfolk
PE33 0RN</t>
  </si>
  <si>
    <t>Change of use of land and buildings to not more than two dwellings</t>
  </si>
  <si>
    <t>Wretton</t>
  </si>
  <si>
    <t>18/00585/F</t>
  </si>
  <si>
    <t>The GranaryLow RoadWrettonKing's LynnNorfolkPE33 9QN, Wretton</t>
  </si>
  <si>
    <t>Alteration to former office building, now approved as a dwelling under 17/02026/PACU1</t>
  </si>
  <si>
    <t>20/00090/FM</t>
  </si>
  <si>
    <t>Wretton Farm
Farhill Drove
Wretton
King's Lynn
Norfolk
PE33 9QF</t>
  </si>
  <si>
    <t>Demolition of dwelling and development of 4No Great Grand Parent broiler poultry breeding units (26,400 birds) with ancillary structures including farm office/staff amenity/egg storage building and replacement dwellig at Wretton Farm</t>
  </si>
  <si>
    <t>20/01499/F</t>
  </si>
  <si>
    <t>The HavenWest Dereham RoadWrettonKing's LynnNorfolkPE33 9RB, Wretton</t>
  </si>
  <si>
    <t>Variation of condition 1 of planning permission 20/00132/RM to change the drawings</t>
  </si>
  <si>
    <t>21/01088/F</t>
  </si>
  <si>
    <t>HillcrestField LaneWrettonKing's LynnNorfolkPE33 9QZ, Wretton</t>
  </si>
  <si>
    <t>Self contained detached annex and landscape works incidental to the development</t>
  </si>
  <si>
    <t>21/01936/F</t>
  </si>
  <si>
    <t>Clover Social ClubLow RoadWrettonKing's LynnNorfolkPE33 9QN, Wretton</t>
  </si>
  <si>
    <t>Variation of condition 1 of planning permission 19/00118/RM</t>
  </si>
  <si>
    <t>25/00055/F</t>
  </si>
  <si>
    <t>Land SW of The Coach House
Low Road
Wretton
Norfolk</t>
  </si>
  <si>
    <t>VARIATION OF CONDITION 2 OF PLANNING CONSENT 23/01376/F: Proposed Detached Dwelling and Garage</t>
  </si>
  <si>
    <t>25/01222/RM</t>
  </si>
  <si>
    <t>Agricultural Building S of Oak Farm
Chequers Road
Wretton
Norfolk</t>
  </si>
  <si>
    <t>RESERVED MATTER APPLICATION- Demolition of existing agricultural building to create 2 no. dwellings.</t>
  </si>
  <si>
    <t>Allocation Ref</t>
  </si>
  <si>
    <t>Gross Area (sq m)</t>
  </si>
  <si>
    <t>Net Gain Not Superseded</t>
  </si>
  <si>
    <t>2027/2028</t>
  </si>
  <si>
    <t>2028/2029</t>
  </si>
  <si>
    <t>2029/2030</t>
  </si>
  <si>
    <t>2030/2031</t>
  </si>
  <si>
    <t>2031/2032</t>
  </si>
  <si>
    <t>2032/2033</t>
  </si>
  <si>
    <t>2033/2034</t>
  </si>
  <si>
    <t>2034/2035</t>
  </si>
  <si>
    <t>2035/2036</t>
  </si>
  <si>
    <t>2036/2037</t>
  </si>
  <si>
    <t>2037/2038</t>
  </si>
  <si>
    <t>2038/2039</t>
  </si>
  <si>
    <t>2039/2040</t>
  </si>
  <si>
    <t>Post 2040 (Local Plan end date)</t>
  </si>
  <si>
    <t>Local Plan Gain (1 April 2026 - 31 March 2040)</t>
  </si>
  <si>
    <t>5 Year HLS</t>
  </si>
  <si>
    <t>2026/2027</t>
  </si>
  <si>
    <t>G31.1</t>
  </si>
  <si>
    <t>G47.1</t>
  </si>
  <si>
    <t>G48.1</t>
  </si>
  <si>
    <t>E2.1</t>
  </si>
  <si>
    <t>TSC1</t>
  </si>
  <si>
    <t>G93.3</t>
  </si>
  <si>
    <t>TOTAL</t>
  </si>
  <si>
    <t>G123.1</t>
  </si>
  <si>
    <t>Allocation Ref (2016 SADMP)</t>
  </si>
  <si>
    <t>Application Reference</t>
  </si>
  <si>
    <t>Net Gain</t>
  </si>
  <si>
    <t>E1.5</t>
  </si>
  <si>
    <t> </t>
  </si>
  <si>
    <t>Boal Quay</t>
  </si>
  <si>
    <t xml:space="preserve"> </t>
  </si>
  <si>
    <t>E1.8</t>
  </si>
  <si>
    <t>South Quay</t>
  </si>
  <si>
    <t>E1.10</t>
  </si>
  <si>
    <t>North of Wisbech Road</t>
  </si>
  <si>
    <t>E1.14</t>
  </si>
  <si>
    <t>West of St Peter’s Road (Phase 2)</t>
  </si>
  <si>
    <t>Phase 2</t>
  </si>
  <si>
    <t>Downham Market North-East - Land east of Lynn Road in vicinity of Bridle Lane</t>
  </si>
  <si>
    <t>18/02289/OM</t>
  </si>
  <si>
    <t>PCO</t>
  </si>
  <si>
    <t>Land S of Sandy Lane And N And S of Walsoken Footpath Usrn 80483456 Sandy Lane Walsoken Norfolk</t>
  </si>
  <si>
    <t>G25.2</t>
  </si>
  <si>
    <t>Land north of Main Road</t>
  </si>
  <si>
    <t>Desingham</t>
  </si>
  <si>
    <t>G29.1</t>
  </si>
  <si>
    <t>Land Nort of Doddshill Road</t>
  </si>
  <si>
    <t>Feltwell - Land to the rear of Chocolate Cottage, 24 Oak Street (Phase 2 - south)</t>
  </si>
  <si>
    <t>G41.1</t>
  </si>
  <si>
    <t>Marham - Land at The Street</t>
  </si>
  <si>
    <t>MAR1</t>
  </si>
  <si>
    <t>25/00683/OM</t>
  </si>
  <si>
    <t>Land South of The Street Marham Norfolk</t>
  </si>
  <si>
    <t>Outline planning application: For up to 39 dwellings, open space, landscaping, drainage, and associated infrastructure works.</t>
  </si>
  <si>
    <t>G88.1</t>
  </si>
  <si>
    <t>Stoke Ferry - Land South of Lark Road/ Wretton Road</t>
  </si>
  <si>
    <t>G88.2</t>
  </si>
  <si>
    <t>Stoke Ferry - Land at Bradfield Place</t>
  </si>
  <si>
    <t>Playing Field School Road Terrington St John Norfolk</t>
  </si>
  <si>
    <t>G28.1</t>
  </si>
  <si>
    <t>Land to South of Sluice Road</t>
  </si>
  <si>
    <t>Great Bircham</t>
  </si>
  <si>
    <t>G42.1</t>
  </si>
  <si>
    <t>23/00768/FM</t>
  </si>
  <si>
    <t>Land Adjacent to 16 Lynn Road</t>
  </si>
  <si>
    <t xml:space="preserve">  </t>
  </si>
  <si>
    <t>G78.1</t>
  </si>
  <si>
    <t>Sedgeford - Land off Jarvie Close</t>
  </si>
  <si>
    <t>LP Allocation Without Planning Permission Totals</t>
  </si>
  <si>
    <t>Gross area (sq m)</t>
  </si>
  <si>
    <t>Units not Super</t>
  </si>
  <si>
    <t>Units lost</t>
  </si>
  <si>
    <t>n/a</t>
  </si>
  <si>
    <t>Later phases (phase 3 etc)</t>
  </si>
  <si>
    <t>SNP1</t>
  </si>
  <si>
    <t>A4</t>
  </si>
  <si>
    <t>HD.1(CA3)</t>
  </si>
  <si>
    <t>Glebe Land off South Acre Road</t>
  </si>
  <si>
    <t>RNP3</t>
  </si>
  <si>
    <t>Land off Peddars Way North</t>
  </si>
  <si>
    <t>H2(1)</t>
  </si>
  <si>
    <t>Land to the east of Ringstead Road and to the north of the School</t>
  </si>
  <si>
    <t>H2(2)</t>
  </si>
  <si>
    <t>Land east of Ringstead Road opposite Jarvie Close</t>
  </si>
  <si>
    <t>A1</t>
  </si>
  <si>
    <t>Land east of Low Side</t>
  </si>
  <si>
    <t>A2</t>
  </si>
  <si>
    <t>Adjacent to Lode House, Low Side</t>
  </si>
  <si>
    <t>A3</t>
  </si>
  <si>
    <t>A5</t>
  </si>
  <si>
    <t>23/00430/F</t>
  </si>
  <si>
    <t>Adjacent to Three Holes Village Hall (N of Paradise Farm)</t>
  </si>
  <si>
    <t>26/00580/OM</t>
  </si>
  <si>
    <t>W J Brighty &amp; Son Ltd  St Peters Road</t>
  </si>
  <si>
    <t>NDP Allocation Without Planning Permission Totals</t>
  </si>
  <si>
    <t>HNTS15</t>
  </si>
  <si>
    <t>LP Allocation with Planning Permission Totals</t>
  </si>
  <si>
    <t>NDP Allocation With Planning Permission Totals</t>
  </si>
  <si>
    <t>Outline application with some matters reserved for proposed residential development of upto 15 dwellings</t>
  </si>
  <si>
    <t>Eight dwellings with gardens and parking, new highway access off the A1101, footway improvements, additional vehicle parking for Three Holes Village Hall, and biodiversity enhancements</t>
  </si>
  <si>
    <t>Windfalls 1 to 4 totals</t>
  </si>
  <si>
    <t>G49.1</t>
  </si>
  <si>
    <t>Windfalls 5 to 9 totals</t>
  </si>
  <si>
    <t>Windfalls 10+ totals</t>
  </si>
  <si>
    <t>Financial years of completions</t>
  </si>
  <si>
    <t>2001/02</t>
  </si>
  <si>
    <t>2002/03</t>
  </si>
  <si>
    <t>2003/04</t>
  </si>
  <si>
    <t>2004/05</t>
  </si>
  <si>
    <t>2005/06</t>
  </si>
  <si>
    <t>2006/07</t>
  </si>
  <si>
    <t>2007/08</t>
  </si>
  <si>
    <t>2008/09</t>
  </si>
  <si>
    <t>2009/10</t>
  </si>
  <si>
    <t>2010/11</t>
  </si>
  <si>
    <t>2011/12</t>
  </si>
  <si>
    <t>2012/13</t>
  </si>
  <si>
    <t>2013/14</t>
  </si>
  <si>
    <t>2014/15</t>
  </si>
  <si>
    <t>2015/16</t>
  </si>
  <si>
    <t>2016/17</t>
  </si>
  <si>
    <t>2017/2018</t>
  </si>
  <si>
    <t>2018/19</t>
  </si>
  <si>
    <t>2019/20</t>
  </si>
  <si>
    <t>2020/21</t>
  </si>
  <si>
    <t>2021/22</t>
  </si>
  <si>
    <t>2022/23</t>
  </si>
  <si>
    <t>2023/24</t>
  </si>
  <si>
    <t>2024/25</t>
  </si>
  <si>
    <t>Total</t>
  </si>
  <si>
    <t>Average PA</t>
  </si>
  <si>
    <t>25% Reduction</t>
  </si>
  <si>
    <t>Assumed Rate</t>
  </si>
  <si>
    <r>
      <t xml:space="preserve">Unallocated - Major Sites </t>
    </r>
    <r>
      <rPr>
        <sz val="10"/>
        <rFont val="Calibri"/>
        <family val="2"/>
      </rPr>
      <t>(Sites of  10 + Units)</t>
    </r>
  </si>
  <si>
    <t>*75%</t>
  </si>
  <si>
    <r>
      <t xml:space="preserve">Unallocated - Minor Sites </t>
    </r>
    <r>
      <rPr>
        <sz val="10"/>
        <rFont val="Aptos Narrow"/>
        <family val="2"/>
        <scheme val="minor"/>
      </rPr>
      <t>(Less Than 10 Dwellings)</t>
    </r>
  </si>
  <si>
    <t>Total Windfall</t>
  </si>
  <si>
    <t>2025/26</t>
  </si>
  <si>
    <t>Windfall allowance calculation</t>
  </si>
  <si>
    <t>25% reduction to windfall allowance, recognising that land is a finite resource</t>
  </si>
  <si>
    <t>Reduced (75%) windfall allowance (rounded)</t>
  </si>
  <si>
    <t>The settlement capacity check (undertaken for Local Plan examination) indicates that 938 dwellings are unlikely to be accommodated, so should be deducted from the total:</t>
  </si>
  <si>
    <t>https://www.west-norfolk.gov.uk/download/downloads/id/8802/f121_-_2023-2024_trajectory_data.xlsx</t>
  </si>
  <si>
    <t>Average annual completions from windfall sites (2001/2002 - 2025/2026)</t>
  </si>
  <si>
    <t>This is applicable for 11 years (from 2029/30 monitoring year and beyond), allowing three years from now for consented developments to come forward</t>
  </si>
  <si>
    <t>Housing Supply Plan Period (2021 - 2040)</t>
  </si>
  <si>
    <t>Housing Supply</t>
  </si>
  <si>
    <t>No. of Dwellings</t>
  </si>
  <si>
    <t>Completions Total</t>
  </si>
  <si>
    <t>Completions (2021/22)</t>
  </si>
  <si>
    <t>Completions (2022/23)</t>
  </si>
  <si>
    <t>Completions (2023/24)</t>
  </si>
  <si>
    <t>Completions (2024/25)</t>
  </si>
  <si>
    <t>Commitments (from non-allocated sites)</t>
  </si>
  <si>
    <t>1 to 4</t>
  </si>
  <si>
    <t>5 to 9</t>
  </si>
  <si>
    <t>10 Plus</t>
  </si>
  <si>
    <t>NDP allocations with planning permission</t>
  </si>
  <si>
    <t>Local Plan Allocations Total</t>
  </si>
  <si>
    <t>LP Allocation With Planning Permission</t>
  </si>
  <si>
    <t>LP Allocation Without Planning Permission</t>
  </si>
  <si>
    <t>Neighbourhood Plan allocations without planning permission</t>
  </si>
  <si>
    <t xml:space="preserve">Windfall Allowance </t>
  </si>
  <si>
    <t>Total Supply</t>
  </si>
  <si>
    <t>Housing Need (LHN 554 x 19 years)</t>
  </si>
  <si>
    <t>Surplus of Housing Supply over the Housing Need</t>
  </si>
  <si>
    <t>Completions (2025/26)</t>
  </si>
  <si>
    <t>5 Year Housing Land Supply Calculation</t>
  </si>
  <si>
    <t>Housing Supply Source</t>
  </si>
  <si>
    <t>No.</t>
  </si>
  <si>
    <t>7%  Discount / Lapse Rate for windfalls (from Local Plan Lapse Rate Note, May 2024)</t>
  </si>
  <si>
    <t>Lapse Rate Note</t>
  </si>
  <si>
    <t>Windfall Sites</t>
  </si>
  <si>
    <t>10 Plus Totals</t>
  </si>
  <si>
    <t>5 to 9 Totals</t>
  </si>
  <si>
    <t>1 to 4 Totals</t>
  </si>
  <si>
    <t>Windfall Sites Total</t>
  </si>
  <si>
    <t>Total commitments (excluding Local Plan allocations)</t>
  </si>
  <si>
    <t>Local Plan Allocations</t>
  </si>
  <si>
    <t>NDP allocations without planning permission</t>
  </si>
  <si>
    <t>Windfall Allowance</t>
  </si>
  <si>
    <t>Total 5 Year Identified Supply (IDS)</t>
  </si>
  <si>
    <t>LHN</t>
  </si>
  <si>
    <t>LHN x 5</t>
  </si>
  <si>
    <t>5-year Housing Land Supply (2025-2030)</t>
  </si>
  <si>
    <t>Housing Trajectory</t>
  </si>
  <si>
    <t>2021/2022</t>
  </si>
  <si>
    <t>2022/2023</t>
  </si>
  <si>
    <t>2023/2024</t>
  </si>
  <si>
    <t>2024/2025</t>
  </si>
  <si>
    <t>2025/2026</t>
  </si>
  <si>
    <t>5 Year Total</t>
  </si>
  <si>
    <t>Plan Period Total (2020/21 - 2039/40)</t>
  </si>
  <si>
    <t>NDP Without Planning Permission</t>
  </si>
  <si>
    <t>a) Annual LHN</t>
  </si>
  <si>
    <t>b) Cumulative Target</t>
  </si>
  <si>
    <t xml:space="preserve">c) Completions </t>
  </si>
  <si>
    <t>d) LP Allocation With Planning Permission</t>
  </si>
  <si>
    <t>d1) LP Allocation Without Planning Permission</t>
  </si>
  <si>
    <t>e) Planning Permissions (windfalls)</t>
  </si>
  <si>
    <t>h) Windfall Allowance</t>
  </si>
  <si>
    <t>i) Total Identfied Housing Supply</t>
  </si>
  <si>
    <t>k) Cumulative Completions</t>
  </si>
  <si>
    <t>l) Cumulative Shortfall</t>
  </si>
  <si>
    <t>Housing Trajectory Schedule Summary (2025-2026)</t>
  </si>
  <si>
    <t>2026/27 - 2039/40 Total</t>
  </si>
  <si>
    <t xml:space="preserve">The total is then divided by 11 years </t>
  </si>
  <si>
    <t>(rounded to nearest whole unit)</t>
  </si>
  <si>
    <t>Total (rounded)</t>
  </si>
  <si>
    <t>LHN x 5 + NPPF para 78 Buffer</t>
  </si>
  <si>
    <t>IDS / LHN x 5 + NPPF para 78 Buffer</t>
  </si>
  <si>
    <t>Application of 5% rate (NPPF para 78a)</t>
  </si>
  <si>
    <t>Application of 20% rate (NPPF para 78b)</t>
  </si>
  <si>
    <t>Application of 5% 1 August - 30 June 2026 and 20% 1 July 2026 - 31 March 2027 (NPPF para 78c)</t>
  </si>
  <si>
    <t>Trajectory Graphs (2024-2025)</t>
  </si>
  <si>
    <t>Annual LHN</t>
  </si>
  <si>
    <t>Total Identified Housing Supply</t>
  </si>
  <si>
    <t>Cumulative target</t>
  </si>
  <si>
    <t>Cumulative completions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</si>
</sst>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2"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2"/>
      <color theme="0"/>
      <name val="Aptos Narrow"/>
      <family val="2"/>
      <scheme val="minor"/>
    </font>
    <font>
      <sz val="8"/>
      <name val="Aptos Narrow"/>
      <family val="2"/>
      <scheme val="minor"/>
    </font>
    <font>
      <b/>
      <sz val="12"/>
      <name val="Aptos Narrow"/>
      <family val="2"/>
      <scheme val="minor"/>
    </font>
    <font>
      <sz val="11"/>
      <name val="Aptos Narrow"/>
      <family val="2"/>
      <scheme val="minor"/>
    </font>
    <font>
      <b/>
      <sz val="11"/>
      <color rgb="FF000000"/>
      <name val="Calibri"/>
      <family val="2"/>
    </font>
    <font>
      <sz val="11"/>
      <color rgb="FF000000"/>
      <name val="Calibri"/>
      <family val="2"/>
    </font>
    <font>
      <sz val="11"/>
      <color rgb="FFFF0000"/>
      <name val="Calibri"/>
      <family val="2"/>
    </font>
    <font>
      <sz val="11"/>
      <name val="Calibri"/>
      <family val="2"/>
    </font>
    <font>
      <sz val="10"/>
      <color indexed="8"/>
      <name val="Arial"/>
      <family val="2"/>
    </font>
    <font>
      <sz val="11"/>
      <color indexed="8"/>
      <name val="Calibri"/>
      <family val="2"/>
    </font>
    <font>
      <sz val="11"/>
      <color indexed="8"/>
      <name val="Aptos Narrow"/>
      <family val="2"/>
      <scheme val="minor"/>
    </font>
    <font>
      <b/>
      <sz val="11"/>
      <color theme="0"/>
      <name val="Calibri"/>
      <family val="2"/>
    </font>
    <font>
      <b/>
      <sz val="11"/>
      <name val="Calibri"/>
      <family val="2"/>
    </font>
    <font>
      <b/>
      <sz val="10"/>
      <name val="Aptos Narrow"/>
      <family val="2"/>
      <scheme val="minor"/>
    </font>
    <font>
      <b/>
      <sz val="10"/>
      <name val="Arial"/>
      <family val="2"/>
    </font>
    <font>
      <sz val="10"/>
      <name val="Calibri"/>
      <family val="2"/>
    </font>
    <font>
      <sz val="10"/>
      <color theme="1"/>
      <name val="Aptos Narrow"/>
      <family val="2"/>
      <scheme val="minor"/>
    </font>
    <font>
      <sz val="10"/>
      <name val="Aptos Narrow"/>
      <family val="2"/>
      <scheme val="minor"/>
    </font>
    <font>
      <b/>
      <sz val="11"/>
      <color indexed="8"/>
      <name val="Aptos Narrow"/>
      <family val="2"/>
      <scheme val="minor"/>
    </font>
    <font>
      <sz val="10"/>
      <color indexed="10"/>
      <name val="Aptos Narrow"/>
      <family val="2"/>
      <scheme val="minor"/>
    </font>
    <font>
      <sz val="10"/>
      <color indexed="10"/>
      <name val="Arial"/>
      <family val="2"/>
    </font>
    <font>
      <b/>
      <sz val="10"/>
      <color theme="1"/>
      <name val="Aptos Narrow"/>
      <family val="2"/>
      <scheme val="minor"/>
    </font>
    <font>
      <u/>
      <sz val="11"/>
      <color theme="10"/>
      <name val="Aptos Narrow"/>
      <family val="2"/>
      <scheme val="minor"/>
    </font>
    <font>
      <b/>
      <sz val="24"/>
      <color theme="1"/>
      <name val="Aptos Narrow"/>
      <family val="2"/>
      <scheme val="minor"/>
    </font>
  </fonts>
  <fills count="5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FFC000"/>
        <bgColor rgb="FF000000"/>
      </patternFill>
    </fill>
    <fill>
      <patternFill patternType="solid">
        <fgColor theme="4"/>
        <bgColor rgb="FF000000"/>
      </patternFill>
    </fill>
    <fill>
      <patternFill patternType="solid">
        <fgColor rgb="FF92D050"/>
        <bgColor rgb="FF000000"/>
      </patternFill>
    </fill>
    <fill>
      <patternFill patternType="solid">
        <fgColor theme="9" tint="0.59999389629810485"/>
        <bgColor rgb="FF000000"/>
      </patternFill>
    </fill>
    <fill>
      <patternFill patternType="solid">
        <fgColor rgb="FFFFFF00"/>
        <bgColor rgb="FF000000"/>
      </patternFill>
    </fill>
    <fill>
      <patternFill patternType="solid">
        <fgColor theme="7"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00B0F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8"/>
        <bgColor indexed="64"/>
      </patternFill>
    </fill>
    <fill>
      <patternFill patternType="solid">
        <fgColor theme="4" tint="0.79998168889431442"/>
        <bgColor indexed="64"/>
      </patternFill>
    </fill>
    <fill>
      <patternFill patternType="solid">
        <fgColor theme="4" tint="0.3999450666829432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6" fillId="0" borderId="0"/>
    <xf numFmtId="0" fontId="1" fillId="0" borderId="0"/>
    <xf numFmtId="0" fontId="40" fillId="0" borderId="0" applyNumberFormat="0" applyFill="0" applyBorder="0" applyAlignment="0" applyProtection="0"/>
  </cellStyleXfs>
  <cellXfs count="200">
    <xf numFmtId="0" fontId="0" fillId="0" borderId="0" xfId="0"/>
    <xf numFmtId="0" fontId="0" fillId="0" borderId="0" xfId="0" applyAlignment="1">
      <alignment wrapText="1"/>
    </xf>
    <xf numFmtId="14" fontId="0" fillId="0" borderId="0" xfId="0" applyNumberFormat="1"/>
    <xf numFmtId="0" fontId="0" fillId="0" borderId="0" xfId="0" applyAlignment="1"/>
    <xf numFmtId="0" fontId="18" fillId="33" borderId="0" xfId="0" applyFont="1" applyFill="1" applyAlignment="1">
      <alignment wrapText="1"/>
    </xf>
    <xf numFmtId="0" fontId="18" fillId="33" borderId="0" xfId="0" applyFont="1" applyFill="1" applyAlignment="1">
      <alignment textRotation="90" wrapText="1"/>
    </xf>
    <xf numFmtId="0" fontId="21" fillId="34" borderId="0" xfId="0" applyFont="1" applyFill="1"/>
    <xf numFmtId="0" fontId="20" fillId="34" borderId="0" xfId="0" applyFont="1" applyFill="1" applyAlignment="1">
      <alignment textRotation="90" wrapText="1"/>
    </xf>
    <xf numFmtId="0" fontId="0" fillId="35" borderId="0" xfId="0" applyFill="1"/>
    <xf numFmtId="0" fontId="20" fillId="35" borderId="0" xfId="0" applyFont="1" applyFill="1" applyAlignment="1">
      <alignment wrapText="1"/>
    </xf>
    <xf numFmtId="0" fontId="18" fillId="36" borderId="0" xfId="0" applyFont="1" applyFill="1" applyAlignment="1">
      <alignment wrapText="1"/>
    </xf>
    <xf numFmtId="0" fontId="0" fillId="36" borderId="0" xfId="0" applyFill="1"/>
    <xf numFmtId="0" fontId="20" fillId="36" borderId="0" xfId="0" applyFont="1" applyFill="1" applyAlignment="1">
      <alignment textRotation="90" wrapText="1"/>
    </xf>
    <xf numFmtId="0" fontId="0" fillId="37" borderId="0" xfId="0" applyFill="1"/>
    <xf numFmtId="0" fontId="21" fillId="0" borderId="0" xfId="0" applyFont="1"/>
    <xf numFmtId="0" fontId="21" fillId="0" borderId="0" xfId="0" applyFont="1" applyAlignment="1">
      <alignment wrapText="1"/>
    </xf>
    <xf numFmtId="0" fontId="21" fillId="0" borderId="0" xfId="0" applyFont="1" applyAlignment="1"/>
    <xf numFmtId="0" fontId="21" fillId="36" borderId="0" xfId="0" applyFont="1" applyFill="1"/>
    <xf numFmtId="14" fontId="21" fillId="0" borderId="0" xfId="0" applyNumberFormat="1" applyFont="1"/>
    <xf numFmtId="0" fontId="21" fillId="35" borderId="0" xfId="0" applyFont="1" applyFill="1"/>
    <xf numFmtId="0" fontId="0" fillId="38" borderId="0" xfId="0" applyFill="1"/>
    <xf numFmtId="0" fontId="16" fillId="0" borderId="0" xfId="0" applyFont="1" applyAlignment="1">
      <alignment wrapText="1"/>
    </xf>
    <xf numFmtId="0" fontId="16" fillId="36" borderId="0" xfId="0" applyFont="1" applyFill="1"/>
    <xf numFmtId="0" fontId="16" fillId="34" borderId="0" xfId="0" applyFont="1" applyFill="1"/>
    <xf numFmtId="0" fontId="23" fillId="0" borderId="0" xfId="0" applyFont="1"/>
    <xf numFmtId="0" fontId="23" fillId="0" borderId="0" xfId="0" applyFont="1" applyAlignment="1">
      <alignment horizontal="right"/>
    </xf>
    <xf numFmtId="0" fontId="23" fillId="0" borderId="0" xfId="0" applyFont="1" applyAlignment="1">
      <alignment horizontal="right" wrapText="1"/>
    </xf>
    <xf numFmtId="0" fontId="0" fillId="0" borderId="0" xfId="0" applyAlignment="1">
      <alignment horizontal="right"/>
    </xf>
    <xf numFmtId="0" fontId="27" fillId="0" borderId="0" xfId="42" applyFont="1"/>
    <xf numFmtId="49" fontId="27" fillId="0" borderId="0" xfId="42" applyNumberFormat="1" applyFont="1"/>
    <xf numFmtId="0" fontId="27" fillId="0" borderId="0" xfId="42" applyFont="1" applyAlignment="1">
      <alignment horizontal="right"/>
    </xf>
    <xf numFmtId="0" fontId="28" fillId="0" borderId="0" xfId="42" applyFont="1" applyAlignment="1">
      <alignment horizontal="right" vertical="center"/>
    </xf>
    <xf numFmtId="0" fontId="22" fillId="39" borderId="0" xfId="0" applyFont="1" applyFill="1"/>
    <xf numFmtId="0" fontId="23" fillId="39" borderId="0" xfId="0" applyFont="1" applyFill="1"/>
    <xf numFmtId="0" fontId="29" fillId="40" borderId="0" xfId="0" applyFont="1" applyFill="1"/>
    <xf numFmtId="0" fontId="29" fillId="40" borderId="0" xfId="0" applyFont="1" applyFill="1" applyAlignment="1">
      <alignment textRotation="90"/>
    </xf>
    <xf numFmtId="0" fontId="29" fillId="40" borderId="0" xfId="0" applyFont="1" applyFill="1" applyAlignment="1">
      <alignment wrapText="1"/>
    </xf>
    <xf numFmtId="0" fontId="17" fillId="33" borderId="0" xfId="0" applyFont="1" applyFill="1"/>
    <xf numFmtId="0" fontId="0" fillId="36" borderId="0" xfId="0" applyFill="1" applyAlignment="1"/>
    <xf numFmtId="0" fontId="16" fillId="36" borderId="0" xfId="0" applyFont="1" applyFill="1" applyAlignment="1"/>
    <xf numFmtId="0" fontId="23" fillId="0" borderId="0" xfId="0" applyFont="1" applyAlignment="1">
      <alignment wrapText="1"/>
    </xf>
    <xf numFmtId="0" fontId="24" fillId="0" borderId="0" xfId="0" applyFont="1" applyAlignment="1">
      <alignment wrapText="1"/>
    </xf>
    <xf numFmtId="0" fontId="25" fillId="0" borderId="0" xfId="0" applyFont="1" applyAlignment="1">
      <alignment wrapText="1"/>
    </xf>
    <xf numFmtId="0" fontId="22" fillId="39" borderId="0" xfId="0" applyFont="1" applyFill="1" applyAlignment="1">
      <alignment wrapText="1"/>
    </xf>
    <xf numFmtId="0" fontId="29" fillId="40" borderId="0" xfId="0" applyFont="1" applyFill="1" applyAlignment="1">
      <alignment textRotation="90" wrapText="1"/>
    </xf>
    <xf numFmtId="0" fontId="27" fillId="0" borderId="0" xfId="42" applyFont="1" applyAlignment="1">
      <alignment wrapText="1"/>
    </xf>
    <xf numFmtId="0" fontId="23" fillId="34" borderId="0" xfId="0" applyFont="1" applyFill="1" applyAlignment="1">
      <alignment horizontal="right"/>
    </xf>
    <xf numFmtId="0" fontId="0" fillId="34" borderId="0" xfId="0" applyFill="1" applyAlignment="1">
      <alignment horizontal="right"/>
    </xf>
    <xf numFmtId="0" fontId="1" fillId="34" borderId="0" xfId="0" applyFont="1" applyFill="1" applyAlignment="1">
      <alignment horizontal="right" vertical="center" wrapText="1"/>
    </xf>
    <xf numFmtId="0" fontId="22" fillId="41" borderId="0" xfId="0" applyFont="1" applyFill="1"/>
    <xf numFmtId="0" fontId="0" fillId="34" borderId="0" xfId="0" applyFill="1"/>
    <xf numFmtId="0" fontId="30" fillId="41" borderId="0" xfId="0" applyFont="1" applyFill="1" applyAlignment="1">
      <alignment textRotation="90" wrapText="1"/>
    </xf>
    <xf numFmtId="0" fontId="0" fillId="0" borderId="0" xfId="0" applyAlignment="1">
      <alignment horizontal="right" wrapText="1"/>
    </xf>
    <xf numFmtId="0" fontId="28" fillId="0" borderId="0" xfId="42" applyFont="1" applyAlignment="1">
      <alignment horizontal="right" vertical="center" wrapText="1"/>
    </xf>
    <xf numFmtId="0" fontId="23" fillId="42" borderId="0" xfId="0" applyFont="1" applyFill="1" applyAlignment="1">
      <alignment horizontal="right" wrapText="1"/>
    </xf>
    <xf numFmtId="0" fontId="23" fillId="35" borderId="0" xfId="0" applyFont="1" applyFill="1" applyAlignment="1">
      <alignment horizontal="right" wrapText="1"/>
    </xf>
    <xf numFmtId="0" fontId="0" fillId="35" borderId="0" xfId="0" applyFill="1" applyAlignment="1">
      <alignment horizontal="right" wrapText="1"/>
    </xf>
    <xf numFmtId="0" fontId="1" fillId="35" borderId="0" xfId="0" applyFont="1" applyFill="1" applyAlignment="1">
      <alignment horizontal="right" vertical="center" wrapText="1"/>
    </xf>
    <xf numFmtId="0" fontId="28" fillId="35" borderId="0" xfId="42" applyFont="1" applyFill="1" applyAlignment="1">
      <alignment horizontal="right" vertical="center" wrapText="1"/>
    </xf>
    <xf numFmtId="0" fontId="22" fillId="42" borderId="0" xfId="0" applyFont="1" applyFill="1" applyAlignment="1">
      <alignment wrapText="1"/>
    </xf>
    <xf numFmtId="0" fontId="0" fillId="35" borderId="0" xfId="0" applyFill="1" applyAlignment="1">
      <alignment wrapText="1"/>
    </xf>
    <xf numFmtId="0" fontId="30" fillId="42" borderId="0" xfId="0" applyFont="1" applyFill="1" applyAlignment="1">
      <alignment wrapText="1"/>
    </xf>
    <xf numFmtId="0" fontId="30" fillId="35" borderId="0" xfId="0" applyFont="1" applyFill="1" applyAlignment="1">
      <alignment wrapText="1"/>
    </xf>
    <xf numFmtId="0" fontId="21" fillId="36" borderId="0" xfId="0" applyFont="1" applyFill="1" applyAlignment="1"/>
    <xf numFmtId="0" fontId="20" fillId="36" borderId="0" xfId="0" applyFont="1" applyFill="1" applyAlignment="1">
      <alignment wrapText="1"/>
    </xf>
    <xf numFmtId="0" fontId="23" fillId="43" borderId="0" xfId="0" applyFont="1" applyFill="1"/>
    <xf numFmtId="0" fontId="22" fillId="43" borderId="0" xfId="0" applyFont="1" applyFill="1"/>
    <xf numFmtId="0" fontId="30" fillId="43" borderId="0" xfId="0" applyFont="1" applyFill="1" applyAlignment="1">
      <alignment textRotation="90"/>
    </xf>
    <xf numFmtId="0" fontId="16" fillId="38" borderId="0" xfId="0" applyFont="1" applyFill="1"/>
    <xf numFmtId="0" fontId="16" fillId="35" borderId="0" xfId="0" applyFont="1" applyFill="1"/>
    <xf numFmtId="0" fontId="16" fillId="38" borderId="0" xfId="0" applyFont="1" applyFill="1" applyAlignment="1"/>
    <xf numFmtId="0" fontId="16" fillId="38" borderId="0" xfId="0" applyFont="1" applyFill="1" applyAlignment="1">
      <alignment wrapText="1"/>
    </xf>
    <xf numFmtId="0" fontId="16" fillId="34" borderId="0" xfId="0" applyFont="1" applyFill="1" applyAlignment="1"/>
    <xf numFmtId="0" fontId="0" fillId="34" borderId="0" xfId="0" applyFill="1" applyAlignment="1"/>
    <xf numFmtId="0" fontId="16" fillId="35" borderId="0" xfId="0" applyFont="1" applyFill="1" applyAlignment="1"/>
    <xf numFmtId="0" fontId="0" fillId="35" borderId="0" xfId="0" applyFill="1" applyAlignment="1"/>
    <xf numFmtId="0" fontId="0" fillId="36" borderId="0" xfId="0" applyFill="1" applyAlignment="1">
      <alignment wrapText="1"/>
    </xf>
    <xf numFmtId="0" fontId="16" fillId="36" borderId="0" xfId="0" applyFont="1" applyFill="1" applyAlignment="1">
      <alignment wrapText="1"/>
    </xf>
    <xf numFmtId="3" fontId="39" fillId="44" borderId="0" xfId="43" applyNumberFormat="1" applyFont="1" applyFill="1" applyAlignment="1">
      <alignment wrapText="1"/>
    </xf>
    <xf numFmtId="3" fontId="31" fillId="46" borderId="0" xfId="43" applyNumberFormat="1" applyFont="1" applyFill="1" applyAlignment="1">
      <alignment wrapText="1"/>
    </xf>
    <xf numFmtId="0" fontId="0" fillId="0" borderId="0" xfId="0"/>
    <xf numFmtId="0" fontId="0" fillId="0" borderId="0" xfId="0" applyAlignment="1">
      <alignment wrapText="1"/>
    </xf>
    <xf numFmtId="3" fontId="31" fillId="44" borderId="0" xfId="43" applyNumberFormat="1" applyFont="1" applyFill="1" applyAlignment="1">
      <alignment wrapText="1"/>
    </xf>
    <xf numFmtId="49" fontId="31" fillId="44" borderId="0" xfId="43" applyNumberFormat="1" applyFont="1" applyFill="1"/>
    <xf numFmtId="3" fontId="31" fillId="44" borderId="0" xfId="43" applyNumberFormat="1" applyFont="1" applyFill="1"/>
    <xf numFmtId="3" fontId="32" fillId="0" borderId="0" xfId="43" applyNumberFormat="1" applyFont="1"/>
    <xf numFmtId="3" fontId="34" fillId="0" borderId="0" xfId="43" applyNumberFormat="1" applyFont="1" applyAlignment="1">
      <alignment wrapText="1"/>
    </xf>
    <xf numFmtId="3" fontId="35" fillId="0" borderId="0" xfId="43" applyNumberFormat="1" applyFont="1" applyAlignment="1">
      <alignment horizontal="center" wrapText="1"/>
    </xf>
    <xf numFmtId="3" fontId="36" fillId="47" borderId="0" xfId="43" applyNumberFormat="1" applyFont="1" applyFill="1" applyAlignment="1">
      <alignment wrapText="1"/>
    </xf>
    <xf numFmtId="3" fontId="1" fillId="0" borderId="0" xfId="43" applyNumberFormat="1" applyAlignment="1">
      <alignment wrapText="1"/>
    </xf>
    <xf numFmtId="3" fontId="34" fillId="0" borderId="0" xfId="43" applyNumberFormat="1" applyFont="1"/>
    <xf numFmtId="3" fontId="31" fillId="0" borderId="0" xfId="43" applyNumberFormat="1" applyFont="1" applyAlignment="1">
      <alignment wrapText="1"/>
    </xf>
    <xf numFmtId="3" fontId="37" fillId="0" borderId="0" xfId="43" applyNumberFormat="1" applyFont="1"/>
    <xf numFmtId="3" fontId="35" fillId="0" borderId="0" xfId="43" applyNumberFormat="1" applyFont="1" applyAlignment="1">
      <alignment wrapText="1"/>
    </xf>
    <xf numFmtId="3" fontId="38" fillId="0" borderId="0" xfId="43" applyNumberFormat="1" applyFont="1"/>
    <xf numFmtId="3" fontId="39" fillId="0" borderId="0" xfId="43" applyNumberFormat="1" applyFont="1"/>
    <xf numFmtId="3" fontId="39" fillId="46" borderId="0" xfId="43" applyNumberFormat="1" applyFont="1" applyFill="1" applyAlignment="1">
      <alignment wrapText="1"/>
    </xf>
    <xf numFmtId="3" fontId="31" fillId="0" borderId="0" xfId="43" applyNumberFormat="1" applyFont="1" applyAlignment="1">
      <alignment horizontal="center" wrapText="1"/>
    </xf>
    <xf numFmtId="3" fontId="16" fillId="0" borderId="0" xfId="43" applyNumberFormat="1" applyFont="1"/>
    <xf numFmtId="0" fontId="16" fillId="0" borderId="0" xfId="0" applyFont="1"/>
    <xf numFmtId="3" fontId="39" fillId="0" borderId="0" xfId="43" applyNumberFormat="1" applyFont="1" applyAlignment="1">
      <alignment wrapText="1"/>
    </xf>
    <xf numFmtId="3" fontId="31" fillId="47" borderId="0" xfId="43" applyNumberFormat="1" applyFont="1" applyFill="1" applyAlignment="1">
      <alignment wrapText="1"/>
    </xf>
    <xf numFmtId="3" fontId="0" fillId="37" borderId="0" xfId="0" applyNumberFormat="1" applyFill="1" applyAlignment="1">
      <alignment wrapText="1"/>
    </xf>
    <xf numFmtId="3" fontId="0" fillId="48" borderId="0" xfId="0" applyNumberFormat="1" applyFill="1" applyAlignment="1">
      <alignment wrapText="1"/>
    </xf>
    <xf numFmtId="3" fontId="16" fillId="0" borderId="0" xfId="0" applyNumberFormat="1" applyFont="1" applyAlignment="1">
      <alignment wrapText="1"/>
    </xf>
    <xf numFmtId="0" fontId="0" fillId="0" borderId="0" xfId="0"/>
    <xf numFmtId="0" fontId="0" fillId="0" borderId="0" xfId="0" applyAlignment="1">
      <alignment wrapText="1"/>
    </xf>
    <xf numFmtId="0" fontId="16" fillId="38" borderId="0" xfId="0" applyFont="1" applyFill="1" applyAlignment="1">
      <alignment wrapText="1"/>
    </xf>
    <xf numFmtId="9" fontId="0" fillId="0" borderId="0" xfId="0" applyNumberFormat="1"/>
    <xf numFmtId="3" fontId="0" fillId="0" borderId="0" xfId="0" applyNumberFormat="1"/>
    <xf numFmtId="0" fontId="40" fillId="0" borderId="0" xfId="44" applyAlignment="1">
      <alignment wrapText="1"/>
    </xf>
    <xf numFmtId="0" fontId="16" fillId="48" borderId="0" xfId="0" applyFont="1" applyFill="1" applyAlignment="1">
      <alignment wrapText="1"/>
    </xf>
    <xf numFmtId="0" fontId="16" fillId="48" borderId="0" xfId="0" applyFont="1" applyFill="1"/>
    <xf numFmtId="0" fontId="0" fillId="0" borderId="0" xfId="0"/>
    <xf numFmtId="0" fontId="0" fillId="0" borderId="0" xfId="0" applyAlignment="1">
      <alignment wrapText="1"/>
    </xf>
    <xf numFmtId="0" fontId="23" fillId="0" borderId="0" xfId="0" applyFont="1" applyAlignment="1">
      <alignment horizontal="right"/>
    </xf>
    <xf numFmtId="0" fontId="22" fillId="39" borderId="0" xfId="0" applyFont="1" applyFill="1"/>
    <xf numFmtId="0" fontId="16" fillId="0" borderId="0" xfId="0" applyFont="1"/>
    <xf numFmtId="1" fontId="0" fillId="0" borderId="0" xfId="0" applyNumberFormat="1"/>
    <xf numFmtId="0" fontId="16" fillId="48" borderId="0" xfId="0" applyFont="1" applyFill="1"/>
    <xf numFmtId="0" fontId="16" fillId="47" borderId="0" xfId="0" applyFont="1" applyFill="1"/>
    <xf numFmtId="0" fontId="16" fillId="46" borderId="0" xfId="0" applyFont="1" applyFill="1"/>
    <xf numFmtId="0" fontId="0" fillId="44" borderId="0" xfId="0" applyFill="1"/>
    <xf numFmtId="1" fontId="0" fillId="44" borderId="0" xfId="0" applyNumberFormat="1" applyFill="1"/>
    <xf numFmtId="1" fontId="0" fillId="37" borderId="0" xfId="0" applyNumberFormat="1" applyFill="1"/>
    <xf numFmtId="3" fontId="16" fillId="47" borderId="0" xfId="0" applyNumberFormat="1" applyFont="1" applyFill="1" applyAlignment="1">
      <alignment wrapText="1"/>
    </xf>
    <xf numFmtId="3" fontId="0" fillId="44" borderId="0" xfId="0" applyNumberFormat="1" applyFill="1" applyAlignment="1">
      <alignment wrapText="1"/>
    </xf>
    <xf numFmtId="3" fontId="16" fillId="46" borderId="0" xfId="0" applyNumberFormat="1" applyFont="1" applyFill="1" applyAlignment="1">
      <alignment wrapText="1"/>
    </xf>
    <xf numFmtId="3" fontId="16" fillId="47" borderId="11" xfId="0" applyNumberFormat="1" applyFont="1" applyFill="1" applyBorder="1" applyAlignment="1">
      <alignment wrapText="1"/>
    </xf>
    <xf numFmtId="3" fontId="16" fillId="50" borderId="11" xfId="0" applyNumberFormat="1" applyFont="1" applyFill="1" applyBorder="1" applyAlignment="1">
      <alignment wrapText="1"/>
    </xf>
    <xf numFmtId="3" fontId="0" fillId="44" borderId="11" xfId="0" applyNumberFormat="1" applyFill="1" applyBorder="1" applyAlignment="1">
      <alignment wrapText="1"/>
    </xf>
    <xf numFmtId="3" fontId="0" fillId="52" borderId="11" xfId="0" applyNumberFormat="1" applyFill="1" applyBorder="1" applyAlignment="1">
      <alignment wrapText="1"/>
    </xf>
    <xf numFmtId="0" fontId="0" fillId="0" borderId="0" xfId="0"/>
    <xf numFmtId="1" fontId="0" fillId="0" borderId="0" xfId="0" applyNumberFormat="1"/>
    <xf numFmtId="0" fontId="16" fillId="47" borderId="0" xfId="0" applyFont="1" applyFill="1"/>
    <xf numFmtId="0" fontId="16" fillId="46" borderId="0" xfId="0" applyFont="1" applyFill="1"/>
    <xf numFmtId="0" fontId="0" fillId="44" borderId="0" xfId="0" applyFill="1"/>
    <xf numFmtId="3" fontId="16" fillId="46" borderId="0" xfId="0" applyNumberFormat="1" applyFont="1" applyFill="1"/>
    <xf numFmtId="3" fontId="0" fillId="44" borderId="0" xfId="0" applyNumberFormat="1" applyFill="1"/>
    <xf numFmtId="1" fontId="0" fillId="44" borderId="0" xfId="0" applyNumberFormat="1" applyFill="1"/>
    <xf numFmtId="3" fontId="16" fillId="47" borderId="0" xfId="0" applyNumberFormat="1" applyFont="1" applyFill="1"/>
    <xf numFmtId="1" fontId="16" fillId="46" borderId="0" xfId="0" applyNumberFormat="1" applyFont="1" applyFill="1"/>
    <xf numFmtId="16" fontId="0" fillId="0" borderId="0" xfId="0" quotePrefix="1" applyNumberFormat="1"/>
    <xf numFmtId="2" fontId="16" fillId="46" borderId="0" xfId="0" applyNumberFormat="1" applyFont="1" applyFill="1"/>
    <xf numFmtId="164" fontId="16" fillId="47" borderId="0" xfId="0" applyNumberFormat="1" applyFont="1" applyFill="1"/>
    <xf numFmtId="3" fontId="0" fillId="46" borderId="0" xfId="0" applyNumberFormat="1" applyFill="1"/>
    <xf numFmtId="3" fontId="16" fillId="47" borderId="0" xfId="0" applyNumberFormat="1" applyFont="1" applyFill="1" applyAlignment="1">
      <alignment wrapText="1"/>
    </xf>
    <xf numFmtId="3" fontId="0" fillId="46" borderId="0" xfId="0" applyNumberFormat="1" applyFill="1" applyAlignment="1">
      <alignment wrapText="1"/>
    </xf>
    <xf numFmtId="3" fontId="0" fillId="44" borderId="0" xfId="0" applyNumberFormat="1" applyFill="1" applyAlignment="1">
      <alignment wrapText="1"/>
    </xf>
    <xf numFmtId="3" fontId="16" fillId="46" borderId="0" xfId="0" applyNumberFormat="1" applyFont="1" applyFill="1" applyAlignment="1">
      <alignment wrapText="1"/>
    </xf>
    <xf numFmtId="0" fontId="40" fillId="0" borderId="0" xfId="44" applyAlignment="1">
      <alignment horizontal="left" vertical="center" wrapText="1" indent="1"/>
    </xf>
    <xf numFmtId="0" fontId="0" fillId="0" borderId="0" xfId="0"/>
    <xf numFmtId="0" fontId="0" fillId="0" borderId="0" xfId="0" applyAlignment="1">
      <alignment wrapText="1"/>
    </xf>
    <xf numFmtId="3" fontId="0" fillId="0" borderId="0" xfId="0" applyNumberFormat="1"/>
    <xf numFmtId="0" fontId="16" fillId="45" borderId="0" xfId="0" applyFont="1" applyFill="1"/>
    <xf numFmtId="0" fontId="0" fillId="45" borderId="0" xfId="0" applyFill="1"/>
    <xf numFmtId="3" fontId="0" fillId="45" borderId="0" xfId="0" applyNumberFormat="1" applyFill="1"/>
    <xf numFmtId="3" fontId="0" fillId="45" borderId="0" xfId="0" applyNumberFormat="1" applyFill="1" applyAlignment="1">
      <alignment wrapText="1"/>
    </xf>
    <xf numFmtId="3" fontId="0" fillId="0" borderId="0" xfId="0" applyNumberFormat="1" applyAlignment="1">
      <alignment wrapText="1"/>
    </xf>
    <xf numFmtId="0" fontId="41" fillId="45" borderId="0" xfId="0" applyFont="1" applyFill="1"/>
    <xf numFmtId="1" fontId="16" fillId="49" borderId="10" xfId="0" applyNumberFormat="1" applyFont="1" applyFill="1" applyBorder="1"/>
    <xf numFmtId="1" fontId="0" fillId="49" borderId="11" xfId="0" applyNumberFormat="1" applyFill="1" applyBorder="1"/>
    <xf numFmtId="1" fontId="16" fillId="49" borderId="11" xfId="0" applyNumberFormat="1" applyFont="1" applyFill="1" applyBorder="1"/>
    <xf numFmtId="0" fontId="0" fillId="53" borderId="12" xfId="0" applyFill="1" applyBorder="1"/>
    <xf numFmtId="1" fontId="21" fillId="49" borderId="11" xfId="6" applyNumberFormat="1" applyFont="1" applyFill="1" applyBorder="1"/>
    <xf numFmtId="1" fontId="21" fillId="49" borderId="11" xfId="7" applyNumberFormat="1" applyFont="1" applyFill="1" applyBorder="1"/>
    <xf numFmtId="1" fontId="21" fillId="49" borderId="11" xfId="0" applyNumberFormat="1" applyFont="1" applyFill="1" applyBorder="1"/>
    <xf numFmtId="3" fontId="16" fillId="49" borderId="11" xfId="0" applyNumberFormat="1" applyFont="1" applyFill="1" applyBorder="1"/>
    <xf numFmtId="3" fontId="0" fillId="0" borderId="11" xfId="0" applyNumberFormat="1" applyBorder="1"/>
    <xf numFmtId="3" fontId="0" fillId="49" borderId="11" xfId="0" applyNumberFormat="1" applyFill="1" applyBorder="1"/>
    <xf numFmtId="3" fontId="0" fillId="0" borderId="11" xfId="0" applyNumberFormat="1" applyBorder="1" applyAlignment="1">
      <alignment horizontal="right" vertical="center"/>
    </xf>
    <xf numFmtId="3" fontId="16" fillId="0" borderId="11" xfId="0" applyNumberFormat="1" applyFont="1" applyBorder="1"/>
    <xf numFmtId="3" fontId="0" fillId="53" borderId="12" xfId="0" applyNumberFormat="1" applyFill="1" applyBorder="1"/>
    <xf numFmtId="3" fontId="0" fillId="53" borderId="13" xfId="0" applyNumberFormat="1" applyFill="1" applyBorder="1"/>
    <xf numFmtId="3" fontId="21" fillId="0" borderId="11" xfId="6" applyNumberFormat="1" applyFont="1" applyFill="1" applyBorder="1"/>
    <xf numFmtId="3" fontId="21" fillId="0" borderId="11" xfId="0" applyNumberFormat="1" applyFont="1" applyBorder="1"/>
    <xf numFmtId="49" fontId="16" fillId="49" borderId="11" xfId="0" applyNumberFormat="1" applyFont="1" applyFill="1" applyBorder="1"/>
    <xf numFmtId="3" fontId="0" fillId="0" borderId="11" xfId="0" applyNumberFormat="1" applyFill="1" applyBorder="1"/>
    <xf numFmtId="3" fontId="16" fillId="34" borderId="11" xfId="0" applyNumberFormat="1" applyFont="1" applyFill="1" applyBorder="1"/>
    <xf numFmtId="3" fontId="0" fillId="0" borderId="11" xfId="0" applyNumberFormat="1" applyFill="1" applyBorder="1" applyAlignment="1">
      <alignment horizontal="right" vertical="center"/>
    </xf>
    <xf numFmtId="3" fontId="0" fillId="35" borderId="11" xfId="0" applyNumberFormat="1" applyFill="1" applyBorder="1"/>
    <xf numFmtId="3" fontId="0" fillId="35" borderId="11" xfId="0" applyNumberFormat="1" applyFill="1" applyBorder="1" applyAlignment="1">
      <alignment horizontal="right" vertical="center"/>
    </xf>
    <xf numFmtId="3" fontId="16" fillId="35" borderId="11" xfId="0" applyNumberFormat="1" applyFont="1" applyFill="1" applyBorder="1"/>
    <xf numFmtId="3" fontId="0" fillId="35" borderId="11" xfId="0" applyNumberFormat="1" applyFill="1" applyBorder="1" applyAlignment="1">
      <alignment wrapText="1"/>
    </xf>
    <xf numFmtId="3" fontId="13" fillId="51" borderId="11" xfId="0" applyNumberFormat="1" applyFont="1" applyFill="1" applyBorder="1" applyAlignment="1">
      <alignment wrapText="1"/>
    </xf>
    <xf numFmtId="165" fontId="16" fillId="38" borderId="0" xfId="0" applyNumberFormat="1" applyFont="1" applyFill="1"/>
    <xf numFmtId="3" fontId="16" fillId="0" borderId="0" xfId="0" applyNumberFormat="1" applyFont="1"/>
    <xf numFmtId="3" fontId="16" fillId="45" borderId="0" xfId="0" applyNumberFormat="1" applyFont="1" applyFill="1"/>
    <xf numFmtId="3" fontId="16" fillId="45" borderId="0" xfId="0" applyNumberFormat="1" applyFont="1" applyFill="1" applyAlignment="1">
      <alignment wrapText="1"/>
    </xf>
    <xf numFmtId="1" fontId="21" fillId="49" borderId="11" xfId="6" applyNumberFormat="1" applyFont="1" applyFill="1" applyBorder="1" applyAlignment="1">
      <alignment wrapText="1"/>
    </xf>
    <xf numFmtId="0" fontId="41" fillId="45" borderId="0" xfId="0" applyFont="1" applyFill="1" applyAlignment="1">
      <alignment wrapText="1"/>
    </xf>
    <xf numFmtId="1" fontId="16" fillId="49" borderId="10" xfId="0" applyNumberFormat="1" applyFont="1" applyFill="1" applyBorder="1" applyAlignment="1">
      <alignment wrapText="1"/>
    </xf>
    <xf numFmtId="0" fontId="0" fillId="0" borderId="11" xfId="0" applyBorder="1"/>
    <xf numFmtId="0" fontId="0" fillId="0" borderId="0" xfId="0"/>
    <xf numFmtId="0" fontId="0" fillId="0" borderId="0" xfId="0" applyAlignment="1">
      <alignment wrapText="1"/>
    </xf>
    <xf numFmtId="0" fontId="0" fillId="45" borderId="0" xfId="0" applyFill="1"/>
    <xf numFmtId="3" fontId="0" fillId="45" borderId="0" xfId="0" applyNumberFormat="1" applyFill="1"/>
    <xf numFmtId="3" fontId="16" fillId="49" borderId="11" xfId="0" applyNumberFormat="1" applyFont="1" applyFill="1" applyBorder="1"/>
    <xf numFmtId="3" fontId="0" fillId="0" borderId="11" xfId="0" applyNumberFormat="1" applyBorder="1"/>
    <xf numFmtId="3" fontId="21" fillId="0" borderId="11" xfId="6" applyNumberFormat="1" applyFont="1" applyFill="1" applyBorder="1"/>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rmal 2" xfId="43" xr:uid="{BFA8C72D-CA11-4084-B0A5-FEFA58243447}"/>
    <cellStyle name="Normal_Sheet1" xfId="42" xr:uid="{24B3A799-0C10-4329-884D-429E00C68CF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Local Plan Housing Trajectory (2021/22</a:t>
            </a:r>
            <a:r>
              <a:rPr lang="en-GB" b="1" baseline="0"/>
              <a:t> - 2039/40)</a:t>
            </a:r>
            <a:endParaRPr lang="en-GB"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1"/>
          <c:tx>
            <c:strRef>
              <c:f>'TRAJECTORY GRAPHS'!$A$4</c:f>
              <c:strCache>
                <c:ptCount val="1"/>
                <c:pt idx="0">
                  <c:v>Total Identified Housing Supply</c:v>
                </c:pt>
              </c:strCache>
            </c:strRef>
          </c:tx>
          <c:spPr>
            <a:solidFill>
              <a:schemeClr val="accent2"/>
            </a:solidFill>
            <a:ln>
              <a:noFill/>
            </a:ln>
            <a:effectLst/>
          </c:spPr>
          <c:invertIfNegative val="0"/>
          <c:cat>
            <c:strRef>
              <c:f>'TRAJECTORY GRAPHS'!$B$2:$T$2</c:f>
              <c:strCache>
                <c:ptCount val="19"/>
                <c:pt idx="0">
                  <c:v>2021/2022</c:v>
                </c:pt>
                <c:pt idx="1">
                  <c:v>2022/2023</c:v>
                </c:pt>
                <c:pt idx="2">
                  <c:v>2023/2024</c:v>
                </c:pt>
                <c:pt idx="3">
                  <c:v>2024/2025</c:v>
                </c:pt>
                <c:pt idx="4">
                  <c:v>2025/2026</c:v>
                </c:pt>
                <c:pt idx="5">
                  <c:v>2026/2027</c:v>
                </c:pt>
                <c:pt idx="6">
                  <c:v>2027/2028</c:v>
                </c:pt>
                <c:pt idx="7">
                  <c:v>2028/2029</c:v>
                </c:pt>
                <c:pt idx="8">
                  <c:v>2029/2030</c:v>
                </c:pt>
                <c:pt idx="9">
                  <c:v>2030/2031</c:v>
                </c:pt>
                <c:pt idx="10">
                  <c:v>2031/2032</c:v>
                </c:pt>
                <c:pt idx="11">
                  <c:v>2032/2033</c:v>
                </c:pt>
                <c:pt idx="12">
                  <c:v>2033/2034</c:v>
                </c:pt>
                <c:pt idx="13">
                  <c:v>2034/2035</c:v>
                </c:pt>
                <c:pt idx="14">
                  <c:v>2035/2036</c:v>
                </c:pt>
                <c:pt idx="15">
                  <c:v>2036/2037</c:v>
                </c:pt>
                <c:pt idx="16">
                  <c:v>2037/2038</c:v>
                </c:pt>
                <c:pt idx="17">
                  <c:v>2038/2039</c:v>
                </c:pt>
                <c:pt idx="18">
                  <c:v>2039/2040</c:v>
                </c:pt>
              </c:strCache>
            </c:strRef>
          </c:cat>
          <c:val>
            <c:numRef>
              <c:f>'TRAJECTORY GRAPHS'!$B$4:$T$4</c:f>
              <c:numCache>
                <c:formatCode>General</c:formatCode>
                <c:ptCount val="19"/>
                <c:pt idx="0">
                  <c:v>387</c:v>
                </c:pt>
                <c:pt idx="1">
                  <c:v>569</c:v>
                </c:pt>
                <c:pt idx="2">
                  <c:v>606</c:v>
                </c:pt>
                <c:pt idx="3">
                  <c:v>424</c:v>
                </c:pt>
                <c:pt idx="4">
                  <c:v>708</c:v>
                </c:pt>
                <c:pt idx="5" formatCode="#,##0">
                  <c:v>721</c:v>
                </c:pt>
                <c:pt idx="6" formatCode="#,##0">
                  <c:v>884</c:v>
                </c:pt>
                <c:pt idx="7" formatCode="#,##0">
                  <c:v>807</c:v>
                </c:pt>
                <c:pt idx="8" formatCode="#,##0">
                  <c:v>935</c:v>
                </c:pt>
                <c:pt idx="9" formatCode="#,##0">
                  <c:v>800</c:v>
                </c:pt>
                <c:pt idx="10">
                  <c:v>624</c:v>
                </c:pt>
                <c:pt idx="11">
                  <c:v>601</c:v>
                </c:pt>
                <c:pt idx="12">
                  <c:v>579</c:v>
                </c:pt>
                <c:pt idx="13">
                  <c:v>507</c:v>
                </c:pt>
                <c:pt idx="14">
                  <c:v>489</c:v>
                </c:pt>
                <c:pt idx="15">
                  <c:v>469</c:v>
                </c:pt>
                <c:pt idx="16">
                  <c:v>584</c:v>
                </c:pt>
                <c:pt idx="17">
                  <c:v>584</c:v>
                </c:pt>
                <c:pt idx="18">
                  <c:v>484</c:v>
                </c:pt>
              </c:numCache>
            </c:numRef>
          </c:val>
          <c:extLst>
            <c:ext xmlns:c16="http://schemas.microsoft.com/office/drawing/2014/chart" uri="{C3380CC4-5D6E-409C-BE32-E72D297353CC}">
              <c16:uniqueId val="{00000001-AFFF-4500-AA69-73FB229E3790}"/>
            </c:ext>
          </c:extLst>
        </c:ser>
        <c:dLbls>
          <c:showLegendKey val="0"/>
          <c:showVal val="0"/>
          <c:showCatName val="0"/>
          <c:showSerName val="0"/>
          <c:showPercent val="0"/>
          <c:showBubbleSize val="0"/>
        </c:dLbls>
        <c:gapWidth val="219"/>
        <c:overlap val="-27"/>
        <c:axId val="44038240"/>
        <c:axId val="44036800"/>
      </c:barChart>
      <c:lineChart>
        <c:grouping val="standard"/>
        <c:varyColors val="0"/>
        <c:ser>
          <c:idx val="0"/>
          <c:order val="0"/>
          <c:tx>
            <c:strRef>
              <c:f>'TRAJECTORY GRAPHS'!$A$3</c:f>
              <c:strCache>
                <c:ptCount val="1"/>
                <c:pt idx="0">
                  <c:v>Annual LHN</c:v>
                </c:pt>
              </c:strCache>
            </c:strRef>
          </c:tx>
          <c:spPr>
            <a:ln w="28575" cap="rnd">
              <a:solidFill>
                <a:schemeClr val="accent1"/>
              </a:solidFill>
              <a:round/>
            </a:ln>
            <a:effectLst/>
          </c:spPr>
          <c:marker>
            <c:symbol val="none"/>
          </c:marker>
          <c:cat>
            <c:strRef>
              <c:f>'TRAJECTORY GRAPHS'!$B$2:$T$2</c:f>
              <c:strCache>
                <c:ptCount val="19"/>
                <c:pt idx="0">
                  <c:v>2021/2022</c:v>
                </c:pt>
                <c:pt idx="1">
                  <c:v>2022/2023</c:v>
                </c:pt>
                <c:pt idx="2">
                  <c:v>2023/2024</c:v>
                </c:pt>
                <c:pt idx="3">
                  <c:v>2024/2025</c:v>
                </c:pt>
                <c:pt idx="4">
                  <c:v>2025/2026</c:v>
                </c:pt>
                <c:pt idx="5">
                  <c:v>2026/2027</c:v>
                </c:pt>
                <c:pt idx="6">
                  <c:v>2027/2028</c:v>
                </c:pt>
                <c:pt idx="7">
                  <c:v>2028/2029</c:v>
                </c:pt>
                <c:pt idx="8">
                  <c:v>2029/2030</c:v>
                </c:pt>
                <c:pt idx="9">
                  <c:v>2030/2031</c:v>
                </c:pt>
                <c:pt idx="10">
                  <c:v>2031/2032</c:v>
                </c:pt>
                <c:pt idx="11">
                  <c:v>2032/2033</c:v>
                </c:pt>
                <c:pt idx="12">
                  <c:v>2033/2034</c:v>
                </c:pt>
                <c:pt idx="13">
                  <c:v>2034/2035</c:v>
                </c:pt>
                <c:pt idx="14">
                  <c:v>2035/2036</c:v>
                </c:pt>
                <c:pt idx="15">
                  <c:v>2036/2037</c:v>
                </c:pt>
                <c:pt idx="16">
                  <c:v>2037/2038</c:v>
                </c:pt>
                <c:pt idx="17">
                  <c:v>2038/2039</c:v>
                </c:pt>
                <c:pt idx="18">
                  <c:v>2039/2040</c:v>
                </c:pt>
              </c:strCache>
            </c:strRef>
          </c:cat>
          <c:val>
            <c:numRef>
              <c:f>'TRAJECTORY GRAPHS'!$B$3:$T$3</c:f>
              <c:numCache>
                <c:formatCode>#,##0</c:formatCode>
                <c:ptCount val="19"/>
                <c:pt idx="0">
                  <c:v>554</c:v>
                </c:pt>
                <c:pt idx="1">
                  <c:v>554</c:v>
                </c:pt>
                <c:pt idx="2">
                  <c:v>554</c:v>
                </c:pt>
                <c:pt idx="3">
                  <c:v>554</c:v>
                </c:pt>
                <c:pt idx="4">
                  <c:v>554</c:v>
                </c:pt>
                <c:pt idx="5">
                  <c:v>554</c:v>
                </c:pt>
                <c:pt idx="6">
                  <c:v>554</c:v>
                </c:pt>
                <c:pt idx="7">
                  <c:v>554</c:v>
                </c:pt>
                <c:pt idx="8">
                  <c:v>554</c:v>
                </c:pt>
                <c:pt idx="9">
                  <c:v>554</c:v>
                </c:pt>
                <c:pt idx="10">
                  <c:v>554</c:v>
                </c:pt>
                <c:pt idx="11">
                  <c:v>554</c:v>
                </c:pt>
                <c:pt idx="12">
                  <c:v>554</c:v>
                </c:pt>
                <c:pt idx="13">
                  <c:v>554</c:v>
                </c:pt>
                <c:pt idx="14">
                  <c:v>554</c:v>
                </c:pt>
                <c:pt idx="15">
                  <c:v>554</c:v>
                </c:pt>
                <c:pt idx="16">
                  <c:v>554</c:v>
                </c:pt>
                <c:pt idx="17">
                  <c:v>554</c:v>
                </c:pt>
                <c:pt idx="18">
                  <c:v>554</c:v>
                </c:pt>
              </c:numCache>
            </c:numRef>
          </c:val>
          <c:smooth val="0"/>
          <c:extLst>
            <c:ext xmlns:c16="http://schemas.microsoft.com/office/drawing/2014/chart" uri="{C3380CC4-5D6E-409C-BE32-E72D297353CC}">
              <c16:uniqueId val="{00000000-AFFF-4500-AA69-73FB229E3790}"/>
            </c:ext>
          </c:extLst>
        </c:ser>
        <c:dLbls>
          <c:showLegendKey val="0"/>
          <c:showVal val="0"/>
          <c:showCatName val="0"/>
          <c:showSerName val="0"/>
          <c:showPercent val="0"/>
          <c:showBubbleSize val="0"/>
        </c:dLbls>
        <c:marker val="1"/>
        <c:smooth val="0"/>
        <c:axId val="44038240"/>
        <c:axId val="44036800"/>
      </c:lineChart>
      <c:catAx>
        <c:axId val="44038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36800"/>
        <c:crosses val="autoZero"/>
        <c:auto val="1"/>
        <c:lblAlgn val="ctr"/>
        <c:lblOffset val="100"/>
        <c:noMultiLvlLbl val="0"/>
      </c:catAx>
      <c:valAx>
        <c:axId val="44036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38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Local Plan Housing Trajectory - Cumulative target</a:t>
            </a:r>
            <a:r>
              <a:rPr lang="en-GB" b="1" baseline="0"/>
              <a:t> and completions (2021-2040)</a:t>
            </a:r>
            <a:endParaRPr lang="en-GB"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'TRAJECTORY GRAPHS'!$A$35</c:f>
              <c:strCache>
                <c:ptCount val="1"/>
                <c:pt idx="0">
                  <c:v>Cumulative target</c:v>
                </c:pt>
              </c:strCache>
            </c:strRef>
          </c:tx>
          <c:spPr>
            <a:ln w="28575" cap="rnd">
              <a:solidFill>
                <a:schemeClr val="accent1"/>
              </a:solidFill>
              <a:round/>
            </a:ln>
            <a:effectLst/>
          </c:spPr>
          <c:marker>
            <c:symbol val="none"/>
          </c:marker>
          <c:cat>
            <c:strRef>
              <c:f>'TRAJECTORY GRAPHS'!$B$34:$T$34</c:f>
              <c:strCache>
                <c:ptCount val="19"/>
                <c:pt idx="0">
                  <c:v>2021/2022</c:v>
                </c:pt>
                <c:pt idx="1">
                  <c:v>2022/2023</c:v>
                </c:pt>
                <c:pt idx="2">
                  <c:v>2023/2024</c:v>
                </c:pt>
                <c:pt idx="3">
                  <c:v>2024/2025</c:v>
                </c:pt>
                <c:pt idx="4">
                  <c:v>2025/2026</c:v>
                </c:pt>
                <c:pt idx="5">
                  <c:v>2026/2027</c:v>
                </c:pt>
                <c:pt idx="6">
                  <c:v>2027/2028</c:v>
                </c:pt>
                <c:pt idx="7">
                  <c:v>2028/2029</c:v>
                </c:pt>
                <c:pt idx="8">
                  <c:v>2029/2030</c:v>
                </c:pt>
                <c:pt idx="9">
                  <c:v>2030/2031</c:v>
                </c:pt>
                <c:pt idx="10">
                  <c:v>2031/2032</c:v>
                </c:pt>
                <c:pt idx="11">
                  <c:v>2032/2033</c:v>
                </c:pt>
                <c:pt idx="12">
                  <c:v>2033/2034</c:v>
                </c:pt>
                <c:pt idx="13">
                  <c:v>2034/2035</c:v>
                </c:pt>
                <c:pt idx="14">
                  <c:v>2035/2036</c:v>
                </c:pt>
                <c:pt idx="15">
                  <c:v>2036/2037</c:v>
                </c:pt>
                <c:pt idx="16">
                  <c:v>2037/2038</c:v>
                </c:pt>
                <c:pt idx="17">
                  <c:v>2038/2039</c:v>
                </c:pt>
                <c:pt idx="18">
                  <c:v>2039/2040</c:v>
                </c:pt>
              </c:strCache>
            </c:strRef>
          </c:cat>
          <c:val>
            <c:numRef>
              <c:f>'TRAJECTORY GRAPHS'!$B$35:$T$35</c:f>
              <c:numCache>
                <c:formatCode>#,##0</c:formatCode>
                <c:ptCount val="19"/>
                <c:pt idx="0">
                  <c:v>554</c:v>
                </c:pt>
                <c:pt idx="1">
                  <c:v>1108</c:v>
                </c:pt>
                <c:pt idx="2">
                  <c:v>1662</c:v>
                </c:pt>
                <c:pt idx="3">
                  <c:v>2216</c:v>
                </c:pt>
                <c:pt idx="4">
                  <c:v>2770</c:v>
                </c:pt>
                <c:pt idx="5">
                  <c:v>3324</c:v>
                </c:pt>
                <c:pt idx="6">
                  <c:v>3878</c:v>
                </c:pt>
                <c:pt idx="7">
                  <c:v>4432</c:v>
                </c:pt>
                <c:pt idx="8">
                  <c:v>4986</c:v>
                </c:pt>
                <c:pt idx="9">
                  <c:v>5540</c:v>
                </c:pt>
                <c:pt idx="10">
                  <c:v>6094</c:v>
                </c:pt>
                <c:pt idx="11">
                  <c:v>6648</c:v>
                </c:pt>
                <c:pt idx="12">
                  <c:v>7202</c:v>
                </c:pt>
                <c:pt idx="13">
                  <c:v>7756</c:v>
                </c:pt>
                <c:pt idx="14">
                  <c:v>8310</c:v>
                </c:pt>
                <c:pt idx="15">
                  <c:v>8864</c:v>
                </c:pt>
                <c:pt idx="16">
                  <c:v>9418</c:v>
                </c:pt>
                <c:pt idx="17">
                  <c:v>9972</c:v>
                </c:pt>
                <c:pt idx="18">
                  <c:v>10526</c:v>
                </c:pt>
              </c:numCache>
            </c:numRef>
          </c:val>
          <c:smooth val="0"/>
          <c:extLst>
            <c:ext xmlns:c16="http://schemas.microsoft.com/office/drawing/2014/chart" uri="{C3380CC4-5D6E-409C-BE32-E72D297353CC}">
              <c16:uniqueId val="{00000000-4781-4D9E-87D5-A033D1CB06C4}"/>
            </c:ext>
          </c:extLst>
        </c:ser>
        <c:ser>
          <c:idx val="1"/>
          <c:order val="1"/>
          <c:tx>
            <c:strRef>
              <c:f>'TRAJECTORY GRAPHS'!$A$36</c:f>
              <c:strCache>
                <c:ptCount val="1"/>
                <c:pt idx="0">
                  <c:v>Cumulative completions</c:v>
                </c:pt>
              </c:strCache>
            </c:strRef>
          </c:tx>
          <c:spPr>
            <a:ln w="28575" cap="rnd">
              <a:solidFill>
                <a:schemeClr val="accent2"/>
              </a:solidFill>
              <a:round/>
            </a:ln>
            <a:effectLst/>
          </c:spPr>
          <c:marker>
            <c:symbol val="none"/>
          </c:marker>
          <c:cat>
            <c:strRef>
              <c:f>'TRAJECTORY GRAPHS'!$B$34:$T$34</c:f>
              <c:strCache>
                <c:ptCount val="19"/>
                <c:pt idx="0">
                  <c:v>2021/2022</c:v>
                </c:pt>
                <c:pt idx="1">
                  <c:v>2022/2023</c:v>
                </c:pt>
                <c:pt idx="2">
                  <c:v>2023/2024</c:v>
                </c:pt>
                <c:pt idx="3">
                  <c:v>2024/2025</c:v>
                </c:pt>
                <c:pt idx="4">
                  <c:v>2025/2026</c:v>
                </c:pt>
                <c:pt idx="5">
                  <c:v>2026/2027</c:v>
                </c:pt>
                <c:pt idx="6">
                  <c:v>2027/2028</c:v>
                </c:pt>
                <c:pt idx="7">
                  <c:v>2028/2029</c:v>
                </c:pt>
                <c:pt idx="8">
                  <c:v>2029/2030</c:v>
                </c:pt>
                <c:pt idx="9">
                  <c:v>2030/2031</c:v>
                </c:pt>
                <c:pt idx="10">
                  <c:v>2031/2032</c:v>
                </c:pt>
                <c:pt idx="11">
                  <c:v>2032/2033</c:v>
                </c:pt>
                <c:pt idx="12">
                  <c:v>2033/2034</c:v>
                </c:pt>
                <c:pt idx="13">
                  <c:v>2034/2035</c:v>
                </c:pt>
                <c:pt idx="14">
                  <c:v>2035/2036</c:v>
                </c:pt>
                <c:pt idx="15">
                  <c:v>2036/2037</c:v>
                </c:pt>
                <c:pt idx="16">
                  <c:v>2037/2038</c:v>
                </c:pt>
                <c:pt idx="17">
                  <c:v>2038/2039</c:v>
                </c:pt>
                <c:pt idx="18">
                  <c:v>2039/2040</c:v>
                </c:pt>
              </c:strCache>
            </c:strRef>
          </c:cat>
          <c:val>
            <c:numRef>
              <c:f>'TRAJECTORY GRAPHS'!$B$36:$T$36</c:f>
              <c:numCache>
                <c:formatCode>#,##0</c:formatCode>
                <c:ptCount val="19"/>
                <c:pt idx="0">
                  <c:v>387</c:v>
                </c:pt>
                <c:pt idx="1">
                  <c:v>956</c:v>
                </c:pt>
                <c:pt idx="2">
                  <c:v>1562</c:v>
                </c:pt>
                <c:pt idx="3">
                  <c:v>1986</c:v>
                </c:pt>
                <c:pt idx="4">
                  <c:v>2694</c:v>
                </c:pt>
                <c:pt idx="5">
                  <c:v>3415</c:v>
                </c:pt>
                <c:pt idx="6">
                  <c:v>4299</c:v>
                </c:pt>
                <c:pt idx="7">
                  <c:v>5106</c:v>
                </c:pt>
                <c:pt idx="8">
                  <c:v>6041</c:v>
                </c:pt>
                <c:pt idx="9">
                  <c:v>6841</c:v>
                </c:pt>
                <c:pt idx="10">
                  <c:v>7465</c:v>
                </c:pt>
                <c:pt idx="11">
                  <c:v>8066</c:v>
                </c:pt>
                <c:pt idx="12">
                  <c:v>8645</c:v>
                </c:pt>
                <c:pt idx="13">
                  <c:v>9152</c:v>
                </c:pt>
                <c:pt idx="14">
                  <c:v>9641</c:v>
                </c:pt>
                <c:pt idx="15">
                  <c:v>10110</c:v>
                </c:pt>
                <c:pt idx="16">
                  <c:v>10694</c:v>
                </c:pt>
                <c:pt idx="17">
                  <c:v>11278</c:v>
                </c:pt>
                <c:pt idx="18">
                  <c:v>11762</c:v>
                </c:pt>
              </c:numCache>
            </c:numRef>
          </c:val>
          <c:smooth val="0"/>
          <c:extLst>
            <c:ext xmlns:c16="http://schemas.microsoft.com/office/drawing/2014/chart" uri="{C3380CC4-5D6E-409C-BE32-E72D297353CC}">
              <c16:uniqueId val="{00000001-4781-4D9E-87D5-A033D1CB06C4}"/>
            </c:ext>
          </c:extLst>
        </c:ser>
        <c:dLbls>
          <c:showLegendKey val="0"/>
          <c:showVal val="0"/>
          <c:showCatName val="0"/>
          <c:showSerName val="0"/>
          <c:showPercent val="0"/>
          <c:showBubbleSize val="0"/>
        </c:dLbls>
        <c:smooth val="0"/>
        <c:axId val="580443216"/>
        <c:axId val="580440816"/>
      </c:lineChart>
      <c:catAx>
        <c:axId val="580443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0440816"/>
        <c:crosses val="autoZero"/>
        <c:auto val="1"/>
        <c:lblAlgn val="ctr"/>
        <c:lblOffset val="100"/>
        <c:noMultiLvlLbl val="0"/>
      </c:catAx>
      <c:valAx>
        <c:axId val="5804408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0443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600075</xdr:colOff>
      <xdr:row>7</xdr:row>
      <xdr:rowOff>52386</xdr:rowOff>
    </xdr:from>
    <xdr:to>
      <xdr:col>19</xdr:col>
      <xdr:colOff>238124</xdr:colOff>
      <xdr:row>30</xdr:row>
      <xdr:rowOff>142875</xdr:rowOff>
    </xdr:to>
    <xdr:graphicFrame macro="">
      <xdr:nvGraphicFramePr>
        <xdr:cNvPr id="2" name="Chart 1">
          <a:extLst>
            <a:ext uri="{FF2B5EF4-FFF2-40B4-BE49-F238E27FC236}">
              <a16:creationId xmlns:a16="http://schemas.microsoft.com/office/drawing/2014/main" id="{0D22469E-E451-2A9F-89A9-A9FD861AA5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619125</xdr:colOff>
      <xdr:row>37</xdr:row>
      <xdr:rowOff>52387</xdr:rowOff>
    </xdr:from>
    <xdr:to>
      <xdr:col>19</xdr:col>
      <xdr:colOff>276225</xdr:colOff>
      <xdr:row>63</xdr:row>
      <xdr:rowOff>123825</xdr:rowOff>
    </xdr:to>
    <xdr:graphicFrame macro="">
      <xdr:nvGraphicFramePr>
        <xdr:cNvPr id="3" name="Chart 2">
          <a:extLst>
            <a:ext uri="{FF2B5EF4-FFF2-40B4-BE49-F238E27FC236}">
              <a16:creationId xmlns:a16="http://schemas.microsoft.com/office/drawing/2014/main" id="{0883C377-1008-B7F2-7B9B-2BEB4DFFB0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www.west-norfolk.gov.uk/download/downloads/id/8802/f121_-_2023-2024_trajectory_data.xls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west-norfolk.gov.uk/download/downloads/id/8737/f99_lapse_rate_note_action_103.pdf"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EABE3-4F3C-49A0-BE19-B44DFEECE388}">
  <dimension ref="A1:AF641"/>
  <sheetViews>
    <sheetView workbookViewId="0">
      <pane ySplit="1" topLeftCell="A623" activePane="bottomLeft" state="frozen"/>
      <selection activeCell="B1" sqref="B1"/>
      <selection pane="bottomLeft" activeCell="AC641" sqref="AC641"/>
    </sheetView>
  </sheetViews>
  <sheetFormatPr defaultRowHeight="15" x14ac:dyDescent="0.25"/>
  <cols>
    <col min="1" max="1" width="16" customWidth="1"/>
    <col min="2" max="2" width="10.42578125" style="1" bestFit="1" customWidth="1"/>
    <col min="3" max="3" width="16.28515625" style="1" bestFit="1" customWidth="1"/>
    <col min="4" max="4" width="14.140625" style="3" customWidth="1"/>
    <col min="5" max="5" width="20.28515625" style="3" customWidth="1"/>
    <col min="6" max="6" width="3.7109375" bestFit="1" customWidth="1"/>
    <col min="7" max="7" width="7" bestFit="1" customWidth="1"/>
    <col min="8" max="8" width="5" bestFit="1" customWidth="1"/>
    <col min="9" max="9" width="4" bestFit="1" customWidth="1"/>
    <col min="10" max="10" width="6.7109375" style="11" bestFit="1" customWidth="1"/>
    <col min="11" max="11" width="10.5703125" customWidth="1"/>
    <col min="12" max="12" width="11.28515625" bestFit="1" customWidth="1"/>
    <col min="13" max="13" width="6.7109375" style="6" bestFit="1" customWidth="1"/>
    <col min="14" max="18" width="6.42578125" style="8" bestFit="1" customWidth="1"/>
    <col min="19" max="27" width="6.42578125" bestFit="1" customWidth="1"/>
    <col min="28" max="28" width="9.5703125" bestFit="1" customWidth="1"/>
    <col min="29" max="29" width="9.5703125" style="3" bestFit="1" customWidth="1"/>
    <col min="30" max="30" width="6.7109375" style="11" bestFit="1" customWidth="1"/>
    <col min="31" max="32" width="8.85546875" style="11"/>
  </cols>
  <sheetData>
    <row r="1" spans="1:32" s="4" customFormat="1" ht="86.45" customHeight="1" x14ac:dyDescent="0.25">
      <c r="A1" s="4" t="s">
        <v>0</v>
      </c>
      <c r="B1" s="4" t="s">
        <v>2018</v>
      </c>
      <c r="C1" s="4" t="s">
        <v>1</v>
      </c>
      <c r="D1" s="4" t="s">
        <v>2</v>
      </c>
      <c r="E1" s="4" t="s">
        <v>3</v>
      </c>
      <c r="F1" s="5" t="s">
        <v>4</v>
      </c>
      <c r="G1" s="5" t="s">
        <v>2019</v>
      </c>
      <c r="H1" s="5" t="s">
        <v>5</v>
      </c>
      <c r="I1" s="5" t="s">
        <v>6</v>
      </c>
      <c r="J1" s="12" t="s">
        <v>2020</v>
      </c>
      <c r="K1" s="5" t="s">
        <v>7</v>
      </c>
      <c r="L1" s="4" t="s">
        <v>9</v>
      </c>
      <c r="M1" s="7" t="s">
        <v>8</v>
      </c>
      <c r="N1" s="9" t="s">
        <v>2037</v>
      </c>
      <c r="O1" s="9" t="s">
        <v>2021</v>
      </c>
      <c r="P1" s="9" t="s">
        <v>2022</v>
      </c>
      <c r="Q1" s="9" t="s">
        <v>2023</v>
      </c>
      <c r="R1" s="9" t="s">
        <v>2024</v>
      </c>
      <c r="S1" s="4" t="s">
        <v>2025</v>
      </c>
      <c r="T1" s="4" t="s">
        <v>2026</v>
      </c>
      <c r="U1" s="4" t="s">
        <v>2027</v>
      </c>
      <c r="V1" s="4" t="s">
        <v>2028</v>
      </c>
      <c r="W1" s="4" t="s">
        <v>2029</v>
      </c>
      <c r="X1" s="4" t="s">
        <v>2030</v>
      </c>
      <c r="Y1" s="4" t="s">
        <v>2031</v>
      </c>
      <c r="Z1" s="4" t="s">
        <v>2032</v>
      </c>
      <c r="AA1" s="4" t="s">
        <v>2033</v>
      </c>
      <c r="AB1" s="5" t="s">
        <v>2034</v>
      </c>
      <c r="AC1" s="5" t="s">
        <v>2035</v>
      </c>
      <c r="AD1" s="64" t="s">
        <v>2036</v>
      </c>
      <c r="AE1" s="10"/>
      <c r="AF1" s="10"/>
    </row>
    <row r="2" spans="1:32" x14ac:dyDescent="0.25">
      <c r="A2" t="s">
        <v>10</v>
      </c>
      <c r="C2" s="1" t="s">
        <v>11</v>
      </c>
      <c r="D2" s="3" t="s">
        <v>12</v>
      </c>
      <c r="E2" s="3" t="s">
        <v>13</v>
      </c>
      <c r="F2" t="s">
        <v>14</v>
      </c>
      <c r="G2">
        <v>383</v>
      </c>
      <c r="H2">
        <v>1</v>
      </c>
      <c r="I2">
        <v>0</v>
      </c>
      <c r="J2" s="11">
        <f>SUM(H2,-I2)</f>
        <v>1</v>
      </c>
      <c r="K2" s="2">
        <v>45309</v>
      </c>
      <c r="L2" t="s">
        <v>16</v>
      </c>
      <c r="M2" s="6">
        <v>0</v>
      </c>
      <c r="N2" s="8">
        <v>1</v>
      </c>
      <c r="AC2" s="3">
        <f>SUM(N2:AB2)</f>
        <v>1</v>
      </c>
      <c r="AD2" s="38">
        <f>SUM(N2:R2)</f>
        <v>1</v>
      </c>
      <c r="AE2" s="11">
        <f t="shared" ref="AE2:AE65" si="0">SUM(AC2,-J2)</f>
        <v>0</v>
      </c>
      <c r="AF2" s="11">
        <f>SUM(AE2,M2)</f>
        <v>0</v>
      </c>
    </row>
    <row r="3" spans="1:32" x14ac:dyDescent="0.25">
      <c r="A3" t="s">
        <v>17</v>
      </c>
      <c r="C3" s="1" t="s">
        <v>18</v>
      </c>
      <c r="D3" s="3" t="s">
        <v>19</v>
      </c>
      <c r="E3" s="3" t="s">
        <v>20</v>
      </c>
      <c r="F3" t="s">
        <v>14</v>
      </c>
      <c r="G3">
        <v>9653</v>
      </c>
      <c r="H3">
        <v>1</v>
      </c>
      <c r="I3">
        <v>0</v>
      </c>
      <c r="J3" s="11">
        <f t="shared" ref="J3:J66" si="1">SUM(H3,-I3)</f>
        <v>1</v>
      </c>
      <c r="K3" s="2">
        <v>44678</v>
      </c>
      <c r="L3" t="s">
        <v>21</v>
      </c>
      <c r="M3" s="6">
        <v>0</v>
      </c>
      <c r="O3" s="8">
        <v>1</v>
      </c>
      <c r="AC3" s="3">
        <f t="shared" ref="AC3:AC66" si="2">SUM(N3:AB3)</f>
        <v>1</v>
      </c>
      <c r="AD3" s="38">
        <f t="shared" ref="AD3:AD66" si="3">SUM(N3:R3)</f>
        <v>1</v>
      </c>
      <c r="AE3" s="11">
        <f t="shared" si="0"/>
        <v>0</v>
      </c>
      <c r="AF3" s="11">
        <f t="shared" ref="AF3:AF66" si="4">SUM(AE3,M3)</f>
        <v>0</v>
      </c>
    </row>
    <row r="4" spans="1:32" x14ac:dyDescent="0.25">
      <c r="A4" t="s">
        <v>22</v>
      </c>
      <c r="C4" s="1" t="s">
        <v>23</v>
      </c>
      <c r="D4" s="3" t="s">
        <v>24</v>
      </c>
      <c r="E4" s="3" t="s">
        <v>25</v>
      </c>
      <c r="F4" t="s">
        <v>14</v>
      </c>
      <c r="G4">
        <v>1748</v>
      </c>
      <c r="H4">
        <v>1</v>
      </c>
      <c r="I4">
        <v>0</v>
      </c>
      <c r="J4" s="11">
        <f t="shared" si="1"/>
        <v>1</v>
      </c>
      <c r="K4" s="2">
        <v>44788</v>
      </c>
      <c r="L4" t="s">
        <v>21</v>
      </c>
      <c r="M4" s="6">
        <v>0</v>
      </c>
      <c r="O4" s="8">
        <v>1</v>
      </c>
      <c r="AC4" s="3">
        <f t="shared" si="2"/>
        <v>1</v>
      </c>
      <c r="AD4" s="38">
        <f t="shared" si="3"/>
        <v>1</v>
      </c>
      <c r="AE4" s="11">
        <f t="shared" si="0"/>
        <v>0</v>
      </c>
      <c r="AF4" s="11">
        <f t="shared" si="4"/>
        <v>0</v>
      </c>
    </row>
    <row r="5" spans="1:32" x14ac:dyDescent="0.25">
      <c r="A5" t="s">
        <v>22</v>
      </c>
      <c r="C5" s="1" t="s">
        <v>26</v>
      </c>
      <c r="D5" s="3" t="s">
        <v>27</v>
      </c>
      <c r="E5" s="3" t="s">
        <v>28</v>
      </c>
      <c r="F5" t="s">
        <v>14</v>
      </c>
      <c r="G5">
        <v>8427</v>
      </c>
      <c r="H5">
        <v>6</v>
      </c>
      <c r="I5">
        <v>1</v>
      </c>
      <c r="J5" s="11">
        <f t="shared" si="1"/>
        <v>5</v>
      </c>
      <c r="K5" s="2">
        <v>44938</v>
      </c>
      <c r="L5" t="s">
        <v>16</v>
      </c>
      <c r="M5" s="6">
        <v>1</v>
      </c>
      <c r="N5" s="8">
        <v>3</v>
      </c>
      <c r="O5" s="8">
        <v>1</v>
      </c>
      <c r="AC5" s="3">
        <f t="shared" si="2"/>
        <v>4</v>
      </c>
      <c r="AD5" s="38">
        <f t="shared" si="3"/>
        <v>4</v>
      </c>
      <c r="AE5" s="11">
        <f t="shared" si="0"/>
        <v>-1</v>
      </c>
      <c r="AF5" s="11">
        <f t="shared" si="4"/>
        <v>0</v>
      </c>
    </row>
    <row r="6" spans="1:32" x14ac:dyDescent="0.25">
      <c r="A6" t="s">
        <v>22</v>
      </c>
      <c r="C6" s="1" t="s">
        <v>29</v>
      </c>
      <c r="D6" s="3" t="s">
        <v>30</v>
      </c>
      <c r="E6" s="3" t="s">
        <v>31</v>
      </c>
      <c r="F6" t="s">
        <v>14</v>
      </c>
      <c r="G6">
        <v>1988</v>
      </c>
      <c r="H6">
        <v>1</v>
      </c>
      <c r="I6">
        <v>0</v>
      </c>
      <c r="J6" s="11">
        <f t="shared" si="1"/>
        <v>1</v>
      </c>
      <c r="K6" s="2">
        <v>45138</v>
      </c>
      <c r="L6" t="s">
        <v>21</v>
      </c>
      <c r="M6" s="6">
        <v>0</v>
      </c>
      <c r="O6" s="8">
        <v>1</v>
      </c>
      <c r="AC6" s="3">
        <f t="shared" si="2"/>
        <v>1</v>
      </c>
      <c r="AD6" s="38">
        <f t="shared" si="3"/>
        <v>1</v>
      </c>
      <c r="AE6" s="11">
        <f t="shared" si="0"/>
        <v>0</v>
      </c>
      <c r="AF6" s="11">
        <f t="shared" si="4"/>
        <v>0</v>
      </c>
    </row>
    <row r="7" spans="1:32" x14ac:dyDescent="0.25">
      <c r="A7" t="s">
        <v>22</v>
      </c>
      <c r="C7" s="1" t="s">
        <v>32</v>
      </c>
      <c r="D7" s="3" t="s">
        <v>33</v>
      </c>
      <c r="E7" s="3" t="s">
        <v>34</v>
      </c>
      <c r="F7" t="s">
        <v>14</v>
      </c>
      <c r="G7">
        <v>2599</v>
      </c>
      <c r="H7">
        <v>4</v>
      </c>
      <c r="I7">
        <v>0</v>
      </c>
      <c r="J7" s="11">
        <f t="shared" si="1"/>
        <v>4</v>
      </c>
      <c r="K7" s="2">
        <v>45755</v>
      </c>
      <c r="L7" t="s">
        <v>16</v>
      </c>
      <c r="M7" s="6">
        <v>0</v>
      </c>
      <c r="N7" s="8">
        <v>2</v>
      </c>
      <c r="O7" s="8">
        <v>2</v>
      </c>
      <c r="AC7" s="3">
        <f t="shared" si="2"/>
        <v>4</v>
      </c>
      <c r="AD7" s="38">
        <f t="shared" si="3"/>
        <v>4</v>
      </c>
      <c r="AE7" s="11">
        <f t="shared" si="0"/>
        <v>0</v>
      </c>
      <c r="AF7" s="11">
        <f t="shared" si="4"/>
        <v>0</v>
      </c>
    </row>
    <row r="8" spans="1:32" x14ac:dyDescent="0.25">
      <c r="A8" t="s">
        <v>22</v>
      </c>
      <c r="C8" s="1" t="s">
        <v>35</v>
      </c>
      <c r="D8" s="3" t="s">
        <v>36</v>
      </c>
      <c r="E8" s="3" t="s">
        <v>37</v>
      </c>
      <c r="F8" t="s">
        <v>14</v>
      </c>
      <c r="G8">
        <v>1598</v>
      </c>
      <c r="H8">
        <v>1</v>
      </c>
      <c r="I8">
        <v>0</v>
      </c>
      <c r="J8" s="11">
        <f t="shared" si="1"/>
        <v>1</v>
      </c>
      <c r="K8" s="2">
        <v>45930</v>
      </c>
      <c r="L8" t="s">
        <v>16</v>
      </c>
      <c r="M8" s="6">
        <v>0</v>
      </c>
      <c r="N8" s="8">
        <v>1</v>
      </c>
      <c r="AC8" s="3">
        <f t="shared" si="2"/>
        <v>1</v>
      </c>
      <c r="AD8" s="38">
        <f t="shared" si="3"/>
        <v>1</v>
      </c>
      <c r="AE8" s="11">
        <f t="shared" si="0"/>
        <v>0</v>
      </c>
      <c r="AF8" s="11">
        <f t="shared" si="4"/>
        <v>0</v>
      </c>
    </row>
    <row r="9" spans="1:32" x14ac:dyDescent="0.25">
      <c r="A9" t="s">
        <v>38</v>
      </c>
      <c r="C9" s="1" t="s">
        <v>39</v>
      </c>
      <c r="D9" s="3" t="s">
        <v>40</v>
      </c>
      <c r="E9" s="3" t="s">
        <v>41</v>
      </c>
      <c r="F9" t="s">
        <v>14</v>
      </c>
      <c r="G9">
        <v>4141</v>
      </c>
      <c r="H9">
        <v>1</v>
      </c>
      <c r="I9">
        <v>1</v>
      </c>
      <c r="J9" s="11">
        <f t="shared" si="1"/>
        <v>0</v>
      </c>
      <c r="K9" s="2">
        <v>43474</v>
      </c>
      <c r="L9" t="s">
        <v>16</v>
      </c>
      <c r="M9" s="6">
        <v>0</v>
      </c>
      <c r="AC9" s="3">
        <f t="shared" si="2"/>
        <v>0</v>
      </c>
      <c r="AD9" s="38">
        <f t="shared" si="3"/>
        <v>0</v>
      </c>
      <c r="AE9" s="11">
        <f t="shared" si="0"/>
        <v>0</v>
      </c>
      <c r="AF9" s="11">
        <f t="shared" si="4"/>
        <v>0</v>
      </c>
    </row>
    <row r="10" spans="1:32" x14ac:dyDescent="0.25">
      <c r="A10" t="s">
        <v>38</v>
      </c>
      <c r="C10" s="1" t="s">
        <v>42</v>
      </c>
      <c r="D10" s="3" t="s">
        <v>43</v>
      </c>
      <c r="E10" s="3" t="s">
        <v>44</v>
      </c>
      <c r="F10" t="s">
        <v>15</v>
      </c>
      <c r="G10">
        <v>3053</v>
      </c>
      <c r="H10">
        <v>2</v>
      </c>
      <c r="I10">
        <v>0</v>
      </c>
      <c r="J10" s="11">
        <f t="shared" si="1"/>
        <v>2</v>
      </c>
      <c r="K10" s="2">
        <v>43578</v>
      </c>
      <c r="L10" t="s">
        <v>16</v>
      </c>
      <c r="M10" s="6">
        <v>0</v>
      </c>
      <c r="N10" s="8">
        <v>2</v>
      </c>
      <c r="AC10" s="3">
        <f t="shared" si="2"/>
        <v>2</v>
      </c>
      <c r="AD10" s="38">
        <f t="shared" si="3"/>
        <v>2</v>
      </c>
      <c r="AE10" s="11">
        <f t="shared" si="0"/>
        <v>0</v>
      </c>
      <c r="AF10" s="11">
        <f t="shared" si="4"/>
        <v>0</v>
      </c>
    </row>
    <row r="11" spans="1:32" x14ac:dyDescent="0.25">
      <c r="A11" t="s">
        <v>38</v>
      </c>
      <c r="C11" s="1" t="s">
        <v>45</v>
      </c>
      <c r="D11" s="3" t="s">
        <v>46</v>
      </c>
      <c r="E11" s="3" t="s">
        <v>47</v>
      </c>
      <c r="F11" t="s">
        <v>15</v>
      </c>
      <c r="G11">
        <v>1080</v>
      </c>
      <c r="H11">
        <v>1</v>
      </c>
      <c r="I11">
        <v>0</v>
      </c>
      <c r="J11" s="11">
        <f t="shared" si="1"/>
        <v>1</v>
      </c>
      <c r="K11" s="2">
        <v>45230</v>
      </c>
      <c r="L11" t="s">
        <v>16</v>
      </c>
      <c r="M11" s="6">
        <v>0</v>
      </c>
      <c r="N11" s="8">
        <v>1</v>
      </c>
      <c r="AC11" s="3">
        <f t="shared" si="2"/>
        <v>1</v>
      </c>
      <c r="AD11" s="38">
        <f t="shared" si="3"/>
        <v>1</v>
      </c>
      <c r="AE11" s="11">
        <f t="shared" si="0"/>
        <v>0</v>
      </c>
      <c r="AF11" s="11">
        <f t="shared" si="4"/>
        <v>0</v>
      </c>
    </row>
    <row r="12" spans="1:32" x14ac:dyDescent="0.25">
      <c r="A12" t="s">
        <v>48</v>
      </c>
      <c r="C12" s="1" t="s">
        <v>49</v>
      </c>
      <c r="D12" s="3" t="s">
        <v>50</v>
      </c>
      <c r="E12" s="3" t="s">
        <v>51</v>
      </c>
      <c r="F12" t="s">
        <v>14</v>
      </c>
      <c r="G12">
        <v>350</v>
      </c>
      <c r="H12">
        <v>1</v>
      </c>
      <c r="I12">
        <v>0</v>
      </c>
      <c r="J12" s="11">
        <f t="shared" si="1"/>
        <v>1</v>
      </c>
      <c r="K12" s="2">
        <v>44706</v>
      </c>
      <c r="L12" t="s">
        <v>21</v>
      </c>
      <c r="M12" s="6">
        <v>0</v>
      </c>
      <c r="O12" s="8">
        <v>1</v>
      </c>
      <c r="AC12" s="3">
        <f t="shared" si="2"/>
        <v>1</v>
      </c>
      <c r="AD12" s="38">
        <f t="shared" si="3"/>
        <v>1</v>
      </c>
      <c r="AE12" s="11">
        <f t="shared" si="0"/>
        <v>0</v>
      </c>
      <c r="AF12" s="11">
        <f t="shared" si="4"/>
        <v>0</v>
      </c>
    </row>
    <row r="13" spans="1:32" x14ac:dyDescent="0.25">
      <c r="A13" t="s">
        <v>48</v>
      </c>
      <c r="C13" s="1" t="s">
        <v>52</v>
      </c>
      <c r="D13" s="3" t="s">
        <v>53</v>
      </c>
      <c r="E13" s="3" t="s">
        <v>54</v>
      </c>
      <c r="F13" t="s">
        <v>15</v>
      </c>
      <c r="G13">
        <v>3465</v>
      </c>
      <c r="H13">
        <v>2</v>
      </c>
      <c r="I13">
        <v>0</v>
      </c>
      <c r="J13" s="11">
        <f t="shared" si="1"/>
        <v>2</v>
      </c>
      <c r="K13" s="2">
        <v>45022</v>
      </c>
      <c r="L13" t="s">
        <v>21</v>
      </c>
      <c r="M13" s="6">
        <v>0</v>
      </c>
      <c r="P13" s="8">
        <v>1</v>
      </c>
      <c r="Q13" s="8">
        <v>1</v>
      </c>
      <c r="AC13" s="3">
        <f t="shared" si="2"/>
        <v>2</v>
      </c>
      <c r="AD13" s="38">
        <f t="shared" si="3"/>
        <v>2</v>
      </c>
      <c r="AE13" s="11">
        <f t="shared" si="0"/>
        <v>0</v>
      </c>
      <c r="AF13" s="11">
        <f t="shared" si="4"/>
        <v>0</v>
      </c>
    </row>
    <row r="14" spans="1:32" x14ac:dyDescent="0.25">
      <c r="A14" t="s">
        <v>48</v>
      </c>
      <c r="C14" s="1" t="s">
        <v>55</v>
      </c>
      <c r="D14" s="3" t="s">
        <v>56</v>
      </c>
      <c r="E14" s="3" t="s">
        <v>57</v>
      </c>
      <c r="F14" t="s">
        <v>14</v>
      </c>
      <c r="G14">
        <v>5976</v>
      </c>
      <c r="H14">
        <v>7</v>
      </c>
      <c r="I14">
        <v>0</v>
      </c>
      <c r="J14" s="11">
        <f t="shared" si="1"/>
        <v>7</v>
      </c>
      <c r="K14" s="2">
        <v>45279</v>
      </c>
      <c r="L14" t="s">
        <v>21</v>
      </c>
      <c r="M14" s="6">
        <v>0</v>
      </c>
      <c r="P14" s="8">
        <v>2</v>
      </c>
      <c r="Q14" s="8">
        <v>3</v>
      </c>
      <c r="R14" s="8">
        <v>2</v>
      </c>
      <c r="AC14" s="3">
        <f t="shared" si="2"/>
        <v>7</v>
      </c>
      <c r="AD14" s="38">
        <f t="shared" si="3"/>
        <v>7</v>
      </c>
      <c r="AE14" s="11">
        <f t="shared" si="0"/>
        <v>0</v>
      </c>
      <c r="AF14" s="11">
        <f t="shared" si="4"/>
        <v>0</v>
      </c>
    </row>
    <row r="15" spans="1:32" x14ac:dyDescent="0.25">
      <c r="A15" t="s">
        <v>48</v>
      </c>
      <c r="C15" s="1" t="s">
        <v>58</v>
      </c>
      <c r="D15" s="3" t="s">
        <v>59</v>
      </c>
      <c r="E15" s="3" t="s">
        <v>60</v>
      </c>
      <c r="F15" t="s">
        <v>14</v>
      </c>
      <c r="G15">
        <v>4012</v>
      </c>
      <c r="H15">
        <v>1</v>
      </c>
      <c r="I15">
        <v>0</v>
      </c>
      <c r="J15" s="11">
        <f t="shared" si="1"/>
        <v>1</v>
      </c>
      <c r="K15" s="2">
        <v>45350</v>
      </c>
      <c r="L15" t="s">
        <v>16</v>
      </c>
      <c r="M15" s="6">
        <v>0</v>
      </c>
      <c r="N15" s="8">
        <v>1</v>
      </c>
      <c r="AC15" s="3">
        <f t="shared" si="2"/>
        <v>1</v>
      </c>
      <c r="AD15" s="38">
        <f t="shared" si="3"/>
        <v>1</v>
      </c>
      <c r="AE15" s="11">
        <f t="shared" si="0"/>
        <v>0</v>
      </c>
      <c r="AF15" s="11">
        <f t="shared" si="4"/>
        <v>0</v>
      </c>
    </row>
    <row r="16" spans="1:32" x14ac:dyDescent="0.25">
      <c r="A16" t="s">
        <v>48</v>
      </c>
      <c r="C16" s="1" t="s">
        <v>61</v>
      </c>
      <c r="D16" s="3" t="s">
        <v>62</v>
      </c>
      <c r="E16" s="3" t="s">
        <v>63</v>
      </c>
      <c r="F16" t="s">
        <v>15</v>
      </c>
      <c r="G16">
        <v>5124</v>
      </c>
      <c r="H16">
        <v>1</v>
      </c>
      <c r="I16">
        <v>0</v>
      </c>
      <c r="J16" s="11">
        <f t="shared" si="1"/>
        <v>1</v>
      </c>
      <c r="K16" s="2">
        <v>45364</v>
      </c>
      <c r="L16" t="s">
        <v>16</v>
      </c>
      <c r="M16" s="6">
        <v>0</v>
      </c>
      <c r="N16" s="8">
        <v>1</v>
      </c>
      <c r="AC16" s="3">
        <f t="shared" si="2"/>
        <v>1</v>
      </c>
      <c r="AD16" s="38">
        <f t="shared" si="3"/>
        <v>1</v>
      </c>
      <c r="AE16" s="11">
        <f t="shared" si="0"/>
        <v>0</v>
      </c>
      <c r="AF16" s="11">
        <f t="shared" si="4"/>
        <v>0</v>
      </c>
    </row>
    <row r="17" spans="1:32" x14ac:dyDescent="0.25">
      <c r="A17" t="s">
        <v>48</v>
      </c>
      <c r="C17" s="1" t="s">
        <v>64</v>
      </c>
      <c r="D17" s="3" t="s">
        <v>65</v>
      </c>
      <c r="E17" s="3" t="s">
        <v>66</v>
      </c>
      <c r="F17" t="s">
        <v>14</v>
      </c>
      <c r="G17">
        <v>1223</v>
      </c>
      <c r="H17">
        <v>1</v>
      </c>
      <c r="I17">
        <v>1</v>
      </c>
      <c r="J17" s="11">
        <f t="shared" si="1"/>
        <v>0</v>
      </c>
      <c r="K17" s="2">
        <v>45463</v>
      </c>
      <c r="L17" t="s">
        <v>16</v>
      </c>
      <c r="M17" s="6">
        <v>0</v>
      </c>
      <c r="AC17" s="3">
        <f t="shared" si="2"/>
        <v>0</v>
      </c>
      <c r="AD17" s="38">
        <f t="shared" si="3"/>
        <v>0</v>
      </c>
      <c r="AE17" s="11">
        <f t="shared" si="0"/>
        <v>0</v>
      </c>
      <c r="AF17" s="11">
        <f t="shared" si="4"/>
        <v>0</v>
      </c>
    </row>
    <row r="18" spans="1:32" x14ac:dyDescent="0.25">
      <c r="A18" t="s">
        <v>48</v>
      </c>
      <c r="C18" s="1" t="s">
        <v>67</v>
      </c>
      <c r="D18" s="3" t="s">
        <v>68</v>
      </c>
      <c r="E18" s="3" t="s">
        <v>69</v>
      </c>
      <c r="F18" t="s">
        <v>14</v>
      </c>
      <c r="G18">
        <v>2741</v>
      </c>
      <c r="H18">
        <v>1</v>
      </c>
      <c r="I18">
        <v>0</v>
      </c>
      <c r="J18" s="11">
        <f t="shared" si="1"/>
        <v>1</v>
      </c>
      <c r="K18" s="2">
        <v>45567</v>
      </c>
      <c r="L18" t="s">
        <v>16</v>
      </c>
      <c r="M18" s="6">
        <v>0</v>
      </c>
      <c r="N18" s="8">
        <v>1</v>
      </c>
      <c r="AC18" s="3">
        <f t="shared" si="2"/>
        <v>1</v>
      </c>
      <c r="AD18" s="38">
        <f t="shared" si="3"/>
        <v>1</v>
      </c>
      <c r="AE18" s="11">
        <f t="shared" si="0"/>
        <v>0</v>
      </c>
      <c r="AF18" s="11">
        <f t="shared" si="4"/>
        <v>0</v>
      </c>
    </row>
    <row r="19" spans="1:32" x14ac:dyDescent="0.25">
      <c r="A19" t="s">
        <v>48</v>
      </c>
      <c r="C19" s="1" t="s">
        <v>70</v>
      </c>
      <c r="D19" s="3" t="s">
        <v>71</v>
      </c>
      <c r="E19" s="3" t="s">
        <v>72</v>
      </c>
      <c r="F19" t="s">
        <v>15</v>
      </c>
      <c r="G19">
        <v>1966</v>
      </c>
      <c r="H19">
        <v>1</v>
      </c>
      <c r="I19">
        <v>0</v>
      </c>
      <c r="J19" s="11">
        <f t="shared" si="1"/>
        <v>1</v>
      </c>
      <c r="K19" s="2">
        <v>45576</v>
      </c>
      <c r="L19" t="s">
        <v>16</v>
      </c>
      <c r="M19" s="6">
        <v>0</v>
      </c>
      <c r="N19" s="8">
        <v>1</v>
      </c>
      <c r="AC19" s="3">
        <f t="shared" si="2"/>
        <v>1</v>
      </c>
      <c r="AD19" s="38">
        <f t="shared" si="3"/>
        <v>1</v>
      </c>
      <c r="AE19" s="11">
        <f t="shared" si="0"/>
        <v>0</v>
      </c>
      <c r="AF19" s="11">
        <f t="shared" si="4"/>
        <v>0</v>
      </c>
    </row>
    <row r="20" spans="1:32" x14ac:dyDescent="0.25">
      <c r="A20" t="s">
        <v>48</v>
      </c>
      <c r="C20" s="1" t="s">
        <v>73</v>
      </c>
      <c r="D20" s="3" t="s">
        <v>74</v>
      </c>
      <c r="E20" s="3" t="s">
        <v>75</v>
      </c>
      <c r="F20" t="s">
        <v>14</v>
      </c>
      <c r="G20">
        <v>3806</v>
      </c>
      <c r="H20">
        <v>12</v>
      </c>
      <c r="I20">
        <v>0</v>
      </c>
      <c r="J20" s="11">
        <f t="shared" si="1"/>
        <v>12</v>
      </c>
      <c r="K20" s="2">
        <v>45714</v>
      </c>
      <c r="L20" t="s">
        <v>76</v>
      </c>
      <c r="M20" s="6">
        <v>12</v>
      </c>
      <c r="AC20" s="3">
        <f t="shared" si="2"/>
        <v>0</v>
      </c>
      <c r="AD20" s="38">
        <f t="shared" si="3"/>
        <v>0</v>
      </c>
      <c r="AE20" s="11">
        <f t="shared" si="0"/>
        <v>-12</v>
      </c>
      <c r="AF20" s="11">
        <f t="shared" si="4"/>
        <v>0</v>
      </c>
    </row>
    <row r="21" spans="1:32" x14ac:dyDescent="0.25">
      <c r="A21" t="s">
        <v>48</v>
      </c>
      <c r="C21" s="1" t="s">
        <v>77</v>
      </c>
      <c r="D21" s="3" t="s">
        <v>78</v>
      </c>
      <c r="E21" s="3" t="s">
        <v>79</v>
      </c>
      <c r="F21" t="s">
        <v>14</v>
      </c>
      <c r="G21">
        <v>3892</v>
      </c>
      <c r="H21">
        <v>1</v>
      </c>
      <c r="I21">
        <v>1</v>
      </c>
      <c r="J21" s="11">
        <f t="shared" si="1"/>
        <v>0</v>
      </c>
      <c r="K21" s="2">
        <v>45730</v>
      </c>
      <c r="L21" t="s">
        <v>16</v>
      </c>
      <c r="M21" s="6">
        <v>0</v>
      </c>
      <c r="AC21" s="3">
        <f t="shared" si="2"/>
        <v>0</v>
      </c>
      <c r="AD21" s="38">
        <f t="shared" si="3"/>
        <v>0</v>
      </c>
      <c r="AE21" s="11">
        <f t="shared" si="0"/>
        <v>0</v>
      </c>
      <c r="AF21" s="11">
        <f t="shared" si="4"/>
        <v>0</v>
      </c>
    </row>
    <row r="22" spans="1:32" x14ac:dyDescent="0.25">
      <c r="A22" t="s">
        <v>80</v>
      </c>
      <c r="C22" s="1" t="s">
        <v>81</v>
      </c>
      <c r="D22" s="3" t="s">
        <v>82</v>
      </c>
      <c r="E22" s="3" t="s">
        <v>83</v>
      </c>
      <c r="F22" t="s">
        <v>14</v>
      </c>
      <c r="G22">
        <v>94</v>
      </c>
      <c r="H22">
        <v>1</v>
      </c>
      <c r="I22">
        <v>0</v>
      </c>
      <c r="J22" s="11">
        <f t="shared" si="1"/>
        <v>1</v>
      </c>
      <c r="K22" s="2">
        <v>44355</v>
      </c>
      <c r="L22" t="s">
        <v>21</v>
      </c>
      <c r="M22" s="6">
        <v>0</v>
      </c>
      <c r="O22" s="8">
        <v>1</v>
      </c>
      <c r="AC22" s="3">
        <f t="shared" si="2"/>
        <v>1</v>
      </c>
      <c r="AD22" s="38">
        <f t="shared" si="3"/>
        <v>1</v>
      </c>
      <c r="AE22" s="11">
        <f t="shared" si="0"/>
        <v>0</v>
      </c>
      <c r="AF22" s="11">
        <f t="shared" si="4"/>
        <v>0</v>
      </c>
    </row>
    <row r="23" spans="1:32" x14ac:dyDescent="0.25">
      <c r="A23" t="s">
        <v>80</v>
      </c>
      <c r="C23" s="1" t="s">
        <v>84</v>
      </c>
      <c r="D23" s="3" t="s">
        <v>85</v>
      </c>
      <c r="E23" s="3" t="s">
        <v>86</v>
      </c>
      <c r="F23" t="s">
        <v>14</v>
      </c>
      <c r="G23">
        <v>21129</v>
      </c>
      <c r="H23">
        <v>8</v>
      </c>
      <c r="I23">
        <v>0</v>
      </c>
      <c r="J23" s="11">
        <f t="shared" si="1"/>
        <v>8</v>
      </c>
      <c r="K23" s="2">
        <v>44481</v>
      </c>
      <c r="L23" t="s">
        <v>16</v>
      </c>
      <c r="M23" s="6">
        <v>0</v>
      </c>
      <c r="N23" s="8">
        <v>4</v>
      </c>
      <c r="O23" s="8">
        <v>4</v>
      </c>
      <c r="AC23" s="3">
        <f t="shared" si="2"/>
        <v>8</v>
      </c>
      <c r="AD23" s="38">
        <f t="shared" si="3"/>
        <v>8</v>
      </c>
      <c r="AE23" s="11">
        <f t="shared" si="0"/>
        <v>0</v>
      </c>
      <c r="AF23" s="11">
        <f t="shared" si="4"/>
        <v>0</v>
      </c>
    </row>
    <row r="24" spans="1:32" x14ac:dyDescent="0.25">
      <c r="A24" t="s">
        <v>80</v>
      </c>
      <c r="C24" s="1" t="s">
        <v>87</v>
      </c>
      <c r="D24" s="3" t="s">
        <v>88</v>
      </c>
      <c r="E24" s="3" t="s">
        <v>89</v>
      </c>
      <c r="F24" t="s">
        <v>14</v>
      </c>
      <c r="G24">
        <v>1047</v>
      </c>
      <c r="H24">
        <v>1</v>
      </c>
      <c r="I24">
        <v>1</v>
      </c>
      <c r="J24" s="11">
        <f t="shared" si="1"/>
        <v>0</v>
      </c>
      <c r="K24" s="2">
        <v>44600</v>
      </c>
      <c r="L24" t="s">
        <v>76</v>
      </c>
      <c r="M24" s="6">
        <v>0</v>
      </c>
      <c r="AC24" s="3">
        <f t="shared" si="2"/>
        <v>0</v>
      </c>
      <c r="AD24" s="38">
        <f t="shared" si="3"/>
        <v>0</v>
      </c>
      <c r="AE24" s="11">
        <f t="shared" si="0"/>
        <v>0</v>
      </c>
      <c r="AF24" s="20">
        <f t="shared" si="4"/>
        <v>0</v>
      </c>
    </row>
    <row r="25" spans="1:32" x14ac:dyDescent="0.25">
      <c r="A25" t="s">
        <v>80</v>
      </c>
      <c r="C25" s="1" t="s">
        <v>90</v>
      </c>
      <c r="D25" s="3" t="s">
        <v>91</v>
      </c>
      <c r="E25" s="3" t="s">
        <v>92</v>
      </c>
      <c r="F25" t="s">
        <v>15</v>
      </c>
      <c r="G25">
        <v>6856</v>
      </c>
      <c r="H25">
        <v>1</v>
      </c>
      <c r="I25">
        <v>0</v>
      </c>
      <c r="J25" s="11">
        <f t="shared" si="1"/>
        <v>1</v>
      </c>
      <c r="K25" s="2">
        <v>45050</v>
      </c>
      <c r="L25" t="s">
        <v>16</v>
      </c>
      <c r="M25" s="6">
        <v>0</v>
      </c>
      <c r="N25" s="8">
        <v>1</v>
      </c>
      <c r="AC25" s="3">
        <f t="shared" si="2"/>
        <v>1</v>
      </c>
      <c r="AD25" s="38">
        <f t="shared" si="3"/>
        <v>1</v>
      </c>
      <c r="AE25" s="11">
        <f t="shared" si="0"/>
        <v>0</v>
      </c>
      <c r="AF25" s="11">
        <f t="shared" si="4"/>
        <v>0</v>
      </c>
    </row>
    <row r="26" spans="1:32" x14ac:dyDescent="0.25">
      <c r="A26" t="s">
        <v>80</v>
      </c>
      <c r="C26" s="1" t="s">
        <v>93</v>
      </c>
      <c r="D26" s="3" t="s">
        <v>94</v>
      </c>
      <c r="E26" s="3" t="s">
        <v>95</v>
      </c>
      <c r="F26" t="s">
        <v>15</v>
      </c>
      <c r="G26">
        <v>4891</v>
      </c>
      <c r="H26">
        <v>9</v>
      </c>
      <c r="I26">
        <v>0</v>
      </c>
      <c r="J26" s="11">
        <f t="shared" si="1"/>
        <v>9</v>
      </c>
      <c r="K26" s="2">
        <v>45330</v>
      </c>
      <c r="L26" t="s">
        <v>16</v>
      </c>
      <c r="M26" s="6">
        <v>8</v>
      </c>
      <c r="N26" s="8">
        <v>1</v>
      </c>
      <c r="AC26" s="3">
        <f t="shared" si="2"/>
        <v>1</v>
      </c>
      <c r="AD26" s="38">
        <f t="shared" si="3"/>
        <v>1</v>
      </c>
      <c r="AE26" s="11">
        <f t="shared" si="0"/>
        <v>-8</v>
      </c>
      <c r="AF26" s="11">
        <f t="shared" si="4"/>
        <v>0</v>
      </c>
    </row>
    <row r="27" spans="1:32" x14ac:dyDescent="0.25">
      <c r="A27" t="s">
        <v>80</v>
      </c>
      <c r="C27" s="1" t="s">
        <v>96</v>
      </c>
      <c r="D27" s="3" t="s">
        <v>97</v>
      </c>
      <c r="E27" s="3" t="s">
        <v>98</v>
      </c>
      <c r="F27" t="s">
        <v>15</v>
      </c>
      <c r="G27">
        <v>6374</v>
      </c>
      <c r="H27">
        <v>12</v>
      </c>
      <c r="I27">
        <v>0</v>
      </c>
      <c r="J27" s="11">
        <f t="shared" si="1"/>
        <v>12</v>
      </c>
      <c r="K27" s="2">
        <v>45385</v>
      </c>
      <c r="L27" t="s">
        <v>21</v>
      </c>
      <c r="M27" s="6">
        <v>0</v>
      </c>
      <c r="O27" s="8">
        <v>6</v>
      </c>
      <c r="P27" s="8">
        <v>6</v>
      </c>
      <c r="AC27" s="3">
        <f t="shared" si="2"/>
        <v>12</v>
      </c>
      <c r="AD27" s="38">
        <f t="shared" si="3"/>
        <v>12</v>
      </c>
      <c r="AE27" s="11">
        <f t="shared" si="0"/>
        <v>0</v>
      </c>
      <c r="AF27" s="11">
        <f t="shared" si="4"/>
        <v>0</v>
      </c>
    </row>
    <row r="28" spans="1:32" x14ac:dyDescent="0.25">
      <c r="A28" t="s">
        <v>80</v>
      </c>
      <c r="C28" s="1" t="s">
        <v>99</v>
      </c>
      <c r="D28" s="3" t="s">
        <v>100</v>
      </c>
      <c r="E28" s="3" t="s">
        <v>101</v>
      </c>
      <c r="F28" t="s">
        <v>14</v>
      </c>
      <c r="G28">
        <v>0</v>
      </c>
      <c r="H28">
        <v>5</v>
      </c>
      <c r="I28">
        <v>0</v>
      </c>
      <c r="J28" s="11">
        <f t="shared" si="1"/>
        <v>5</v>
      </c>
      <c r="K28" s="2">
        <v>45546</v>
      </c>
      <c r="L28" t="s">
        <v>76</v>
      </c>
      <c r="M28" s="6">
        <v>1</v>
      </c>
      <c r="AC28" s="3">
        <f t="shared" si="2"/>
        <v>0</v>
      </c>
      <c r="AD28" s="38">
        <f t="shared" si="3"/>
        <v>0</v>
      </c>
      <c r="AE28" s="11">
        <f t="shared" si="0"/>
        <v>-5</v>
      </c>
      <c r="AF28" s="20">
        <f t="shared" si="4"/>
        <v>-4</v>
      </c>
    </row>
    <row r="29" spans="1:32" x14ac:dyDescent="0.25">
      <c r="A29" t="s">
        <v>80</v>
      </c>
      <c r="C29" s="1" t="s">
        <v>102</v>
      </c>
      <c r="D29" s="3" t="s">
        <v>103</v>
      </c>
      <c r="E29" s="3" t="s">
        <v>104</v>
      </c>
      <c r="F29" t="s">
        <v>14</v>
      </c>
      <c r="G29">
        <v>306</v>
      </c>
      <c r="H29">
        <v>1</v>
      </c>
      <c r="I29">
        <v>0</v>
      </c>
      <c r="J29" s="11">
        <f t="shared" si="1"/>
        <v>1</v>
      </c>
      <c r="K29" s="2">
        <v>45887</v>
      </c>
      <c r="L29" t="s">
        <v>21</v>
      </c>
      <c r="M29" s="6">
        <v>0</v>
      </c>
      <c r="O29" s="8">
        <v>1</v>
      </c>
      <c r="AC29" s="3">
        <f t="shared" si="2"/>
        <v>1</v>
      </c>
      <c r="AD29" s="38">
        <f t="shared" si="3"/>
        <v>1</v>
      </c>
      <c r="AE29" s="11">
        <f t="shared" si="0"/>
        <v>0</v>
      </c>
      <c r="AF29" s="11">
        <f t="shared" si="4"/>
        <v>0</v>
      </c>
    </row>
    <row r="30" spans="1:32" x14ac:dyDescent="0.25">
      <c r="A30" t="s">
        <v>80</v>
      </c>
      <c r="C30" s="1" t="s">
        <v>105</v>
      </c>
      <c r="D30" s="3" t="s">
        <v>106</v>
      </c>
      <c r="E30" s="3" t="s">
        <v>107</v>
      </c>
      <c r="F30" t="s">
        <v>14</v>
      </c>
      <c r="G30">
        <v>0</v>
      </c>
      <c r="H30">
        <v>1</v>
      </c>
      <c r="I30">
        <v>1</v>
      </c>
      <c r="J30" s="11">
        <f t="shared" si="1"/>
        <v>0</v>
      </c>
      <c r="K30" s="2">
        <v>45889</v>
      </c>
      <c r="L30" t="s">
        <v>16</v>
      </c>
      <c r="M30" s="6">
        <v>0</v>
      </c>
      <c r="AC30" s="3">
        <f t="shared" si="2"/>
        <v>0</v>
      </c>
      <c r="AD30" s="38">
        <f t="shared" si="3"/>
        <v>0</v>
      </c>
      <c r="AE30" s="11">
        <f t="shared" si="0"/>
        <v>0</v>
      </c>
      <c r="AF30" s="11">
        <f t="shared" si="4"/>
        <v>0</v>
      </c>
    </row>
    <row r="31" spans="1:32" x14ac:dyDescent="0.25">
      <c r="A31" t="s">
        <v>80</v>
      </c>
      <c r="C31" s="1" t="s">
        <v>108</v>
      </c>
      <c r="D31" s="3" t="s">
        <v>109</v>
      </c>
      <c r="E31" s="3" t="s">
        <v>110</v>
      </c>
      <c r="F31" t="s">
        <v>14</v>
      </c>
      <c r="G31">
        <v>1024</v>
      </c>
      <c r="H31">
        <v>1</v>
      </c>
      <c r="I31">
        <v>1</v>
      </c>
      <c r="J31" s="11">
        <f t="shared" si="1"/>
        <v>0</v>
      </c>
      <c r="K31" s="2">
        <v>45940</v>
      </c>
      <c r="L31" t="s">
        <v>16</v>
      </c>
      <c r="M31" s="6">
        <v>0</v>
      </c>
      <c r="AC31" s="3">
        <f t="shared" si="2"/>
        <v>0</v>
      </c>
      <c r="AD31" s="38">
        <f t="shared" si="3"/>
        <v>0</v>
      </c>
      <c r="AE31" s="11">
        <f t="shared" si="0"/>
        <v>0</v>
      </c>
      <c r="AF31" s="11">
        <f t="shared" si="4"/>
        <v>0</v>
      </c>
    </row>
    <row r="32" spans="1:32" x14ac:dyDescent="0.25">
      <c r="A32" t="s">
        <v>80</v>
      </c>
      <c r="C32" s="1" t="s">
        <v>111</v>
      </c>
      <c r="D32" s="3" t="s">
        <v>112</v>
      </c>
      <c r="E32" s="3" t="s">
        <v>113</v>
      </c>
      <c r="F32" t="s">
        <v>14</v>
      </c>
      <c r="G32">
        <v>1336</v>
      </c>
      <c r="H32">
        <v>1</v>
      </c>
      <c r="I32">
        <v>1</v>
      </c>
      <c r="J32" s="11">
        <f t="shared" si="1"/>
        <v>0</v>
      </c>
      <c r="K32" s="2">
        <v>45978</v>
      </c>
      <c r="L32" t="s">
        <v>16</v>
      </c>
      <c r="M32" s="6">
        <v>0</v>
      </c>
      <c r="AC32" s="3">
        <f t="shared" si="2"/>
        <v>0</v>
      </c>
      <c r="AD32" s="38">
        <f t="shared" si="3"/>
        <v>0</v>
      </c>
      <c r="AE32" s="11">
        <f t="shared" si="0"/>
        <v>0</v>
      </c>
      <c r="AF32" s="11">
        <f t="shared" si="4"/>
        <v>0</v>
      </c>
    </row>
    <row r="33" spans="1:32" x14ac:dyDescent="0.25">
      <c r="A33" t="s">
        <v>114</v>
      </c>
      <c r="C33" s="1" t="s">
        <v>115</v>
      </c>
      <c r="D33" s="3" t="s">
        <v>116</v>
      </c>
      <c r="E33" s="3" t="s">
        <v>117</v>
      </c>
      <c r="F33" t="s">
        <v>14</v>
      </c>
      <c r="G33">
        <v>1522</v>
      </c>
      <c r="H33">
        <v>1</v>
      </c>
      <c r="I33">
        <v>1</v>
      </c>
      <c r="J33" s="11">
        <f t="shared" si="1"/>
        <v>0</v>
      </c>
      <c r="K33" s="2">
        <v>44705</v>
      </c>
      <c r="L33" t="s">
        <v>16</v>
      </c>
      <c r="M33" s="6">
        <v>0</v>
      </c>
      <c r="AC33" s="3">
        <f t="shared" si="2"/>
        <v>0</v>
      </c>
      <c r="AD33" s="38">
        <f t="shared" si="3"/>
        <v>0</v>
      </c>
      <c r="AE33" s="11">
        <f t="shared" si="0"/>
        <v>0</v>
      </c>
      <c r="AF33" s="11">
        <f t="shared" si="4"/>
        <v>0</v>
      </c>
    </row>
    <row r="34" spans="1:32" x14ac:dyDescent="0.25">
      <c r="A34" t="s">
        <v>114</v>
      </c>
      <c r="C34" s="1" t="s">
        <v>118</v>
      </c>
      <c r="D34" s="3" t="s">
        <v>119</v>
      </c>
      <c r="E34" s="3" t="s">
        <v>120</v>
      </c>
      <c r="F34" t="s">
        <v>14</v>
      </c>
      <c r="G34">
        <v>721</v>
      </c>
      <c r="H34">
        <v>1</v>
      </c>
      <c r="I34">
        <v>1</v>
      </c>
      <c r="J34" s="11">
        <f t="shared" si="1"/>
        <v>0</v>
      </c>
      <c r="K34" s="2">
        <v>45426</v>
      </c>
      <c r="L34" t="s">
        <v>76</v>
      </c>
      <c r="M34" s="6">
        <v>0</v>
      </c>
      <c r="AC34" s="3">
        <f t="shared" si="2"/>
        <v>0</v>
      </c>
      <c r="AD34" s="38">
        <f t="shared" si="3"/>
        <v>0</v>
      </c>
      <c r="AE34" s="11">
        <f t="shared" si="0"/>
        <v>0</v>
      </c>
      <c r="AF34" s="11">
        <f t="shared" si="4"/>
        <v>0</v>
      </c>
    </row>
    <row r="35" spans="1:32" x14ac:dyDescent="0.25">
      <c r="A35" t="s">
        <v>114</v>
      </c>
      <c r="C35" s="1" t="s">
        <v>121</v>
      </c>
      <c r="D35" s="3" t="s">
        <v>122</v>
      </c>
      <c r="E35" s="3" t="s">
        <v>123</v>
      </c>
      <c r="F35" t="s">
        <v>14</v>
      </c>
      <c r="G35">
        <v>1039</v>
      </c>
      <c r="H35">
        <v>1</v>
      </c>
      <c r="I35">
        <v>1</v>
      </c>
      <c r="J35" s="11">
        <f t="shared" si="1"/>
        <v>0</v>
      </c>
      <c r="K35" s="2">
        <v>45793</v>
      </c>
      <c r="L35" t="s">
        <v>21</v>
      </c>
      <c r="M35" s="6">
        <v>0</v>
      </c>
      <c r="AC35" s="3">
        <f t="shared" si="2"/>
        <v>0</v>
      </c>
      <c r="AD35" s="38">
        <f t="shared" si="3"/>
        <v>0</v>
      </c>
      <c r="AE35" s="11">
        <f t="shared" si="0"/>
        <v>0</v>
      </c>
      <c r="AF35" s="11">
        <f t="shared" si="4"/>
        <v>0</v>
      </c>
    </row>
    <row r="36" spans="1:32" x14ac:dyDescent="0.25">
      <c r="A36" t="s">
        <v>114</v>
      </c>
      <c r="C36" s="1" t="s">
        <v>124</v>
      </c>
      <c r="D36" s="3" t="s">
        <v>125</v>
      </c>
      <c r="E36" s="3" t="s">
        <v>126</v>
      </c>
      <c r="F36" t="s">
        <v>14</v>
      </c>
      <c r="G36">
        <v>4738</v>
      </c>
      <c r="H36">
        <v>1</v>
      </c>
      <c r="I36">
        <v>1</v>
      </c>
      <c r="J36" s="11">
        <f t="shared" si="1"/>
        <v>0</v>
      </c>
      <c r="K36" s="2">
        <v>45824</v>
      </c>
      <c r="L36" t="s">
        <v>21</v>
      </c>
      <c r="M36" s="6">
        <v>0</v>
      </c>
      <c r="AC36" s="3">
        <f t="shared" si="2"/>
        <v>0</v>
      </c>
      <c r="AD36" s="38">
        <f t="shared" si="3"/>
        <v>0</v>
      </c>
      <c r="AE36" s="11">
        <f t="shared" si="0"/>
        <v>0</v>
      </c>
      <c r="AF36" s="11">
        <f t="shared" si="4"/>
        <v>0</v>
      </c>
    </row>
    <row r="37" spans="1:32" x14ac:dyDescent="0.25">
      <c r="A37" t="s">
        <v>114</v>
      </c>
      <c r="C37" s="1" t="s">
        <v>127</v>
      </c>
      <c r="D37" s="3" t="s">
        <v>128</v>
      </c>
      <c r="E37" s="3" t="s">
        <v>129</v>
      </c>
      <c r="F37" t="s">
        <v>14</v>
      </c>
      <c r="G37">
        <v>0</v>
      </c>
      <c r="H37">
        <v>1</v>
      </c>
      <c r="I37">
        <v>0</v>
      </c>
      <c r="J37" s="11">
        <f t="shared" si="1"/>
        <v>1</v>
      </c>
      <c r="K37" s="2">
        <v>46062</v>
      </c>
      <c r="L37" t="s">
        <v>21</v>
      </c>
      <c r="M37" s="6">
        <v>0</v>
      </c>
      <c r="O37" s="8">
        <v>1</v>
      </c>
      <c r="AC37" s="3">
        <f t="shared" si="2"/>
        <v>1</v>
      </c>
      <c r="AD37" s="38">
        <f t="shared" si="3"/>
        <v>1</v>
      </c>
      <c r="AE37" s="11">
        <f t="shared" si="0"/>
        <v>0</v>
      </c>
      <c r="AF37" s="11">
        <f t="shared" si="4"/>
        <v>0</v>
      </c>
    </row>
    <row r="38" spans="1:32" x14ac:dyDescent="0.25">
      <c r="A38" t="s">
        <v>130</v>
      </c>
      <c r="C38" s="1" t="s">
        <v>131</v>
      </c>
      <c r="D38" s="3" t="s">
        <v>132</v>
      </c>
      <c r="E38" s="3" t="s">
        <v>133</v>
      </c>
      <c r="F38" t="s">
        <v>14</v>
      </c>
      <c r="G38">
        <v>0.3</v>
      </c>
      <c r="H38">
        <v>1</v>
      </c>
      <c r="I38">
        <v>0</v>
      </c>
      <c r="J38" s="11">
        <f t="shared" si="1"/>
        <v>1</v>
      </c>
      <c r="K38" s="2">
        <v>42543</v>
      </c>
      <c r="L38" t="s">
        <v>16</v>
      </c>
      <c r="M38" s="6">
        <v>0</v>
      </c>
      <c r="N38" s="8">
        <v>1</v>
      </c>
      <c r="AC38" s="3">
        <f t="shared" si="2"/>
        <v>1</v>
      </c>
      <c r="AD38" s="38">
        <f t="shared" si="3"/>
        <v>1</v>
      </c>
      <c r="AE38" s="11">
        <f t="shared" si="0"/>
        <v>0</v>
      </c>
      <c r="AF38" s="11">
        <f t="shared" si="4"/>
        <v>0</v>
      </c>
    </row>
    <row r="39" spans="1:32" x14ac:dyDescent="0.25">
      <c r="A39" t="s">
        <v>130</v>
      </c>
      <c r="C39" s="1" t="s">
        <v>134</v>
      </c>
      <c r="D39" s="3" t="s">
        <v>135</v>
      </c>
      <c r="E39" s="3" t="s">
        <v>136</v>
      </c>
      <c r="F39" t="s">
        <v>15</v>
      </c>
      <c r="G39">
        <v>500</v>
      </c>
      <c r="H39">
        <v>1</v>
      </c>
      <c r="I39">
        <v>0</v>
      </c>
      <c r="J39" s="11">
        <f t="shared" si="1"/>
        <v>1</v>
      </c>
      <c r="K39" s="2">
        <v>45755</v>
      </c>
      <c r="L39" t="s">
        <v>21</v>
      </c>
      <c r="M39" s="6">
        <v>0</v>
      </c>
      <c r="O39" s="8">
        <v>1</v>
      </c>
      <c r="AC39" s="3">
        <f t="shared" si="2"/>
        <v>1</v>
      </c>
      <c r="AD39" s="38">
        <f t="shared" si="3"/>
        <v>1</v>
      </c>
      <c r="AE39" s="11">
        <f t="shared" si="0"/>
        <v>0</v>
      </c>
      <c r="AF39" s="11">
        <f t="shared" si="4"/>
        <v>0</v>
      </c>
    </row>
    <row r="40" spans="1:32" x14ac:dyDescent="0.25">
      <c r="A40" t="s">
        <v>137</v>
      </c>
      <c r="C40" s="1" t="s">
        <v>138</v>
      </c>
      <c r="D40" s="3" t="s">
        <v>139</v>
      </c>
      <c r="E40" s="3" t="s">
        <v>140</v>
      </c>
      <c r="F40" t="s">
        <v>15</v>
      </c>
      <c r="G40">
        <v>214</v>
      </c>
      <c r="H40">
        <v>1</v>
      </c>
      <c r="I40">
        <v>0</v>
      </c>
      <c r="J40" s="11">
        <f t="shared" si="1"/>
        <v>1</v>
      </c>
      <c r="K40" s="2">
        <v>43238</v>
      </c>
      <c r="L40" t="s">
        <v>16</v>
      </c>
      <c r="M40" s="6">
        <v>0</v>
      </c>
      <c r="N40" s="8">
        <v>1</v>
      </c>
      <c r="AC40" s="3">
        <f t="shared" si="2"/>
        <v>1</v>
      </c>
      <c r="AD40" s="38">
        <f t="shared" si="3"/>
        <v>1</v>
      </c>
      <c r="AE40" s="11">
        <f t="shared" si="0"/>
        <v>0</v>
      </c>
      <c r="AF40" s="11">
        <f t="shared" si="4"/>
        <v>0</v>
      </c>
    </row>
    <row r="41" spans="1:32" x14ac:dyDescent="0.25">
      <c r="A41" t="s">
        <v>137</v>
      </c>
      <c r="C41" s="1" t="s">
        <v>141</v>
      </c>
      <c r="D41" s="3" t="s">
        <v>142</v>
      </c>
      <c r="E41" s="3" t="s">
        <v>143</v>
      </c>
      <c r="F41" t="s">
        <v>15</v>
      </c>
      <c r="G41">
        <v>547</v>
      </c>
      <c r="H41">
        <v>1</v>
      </c>
      <c r="I41">
        <v>0</v>
      </c>
      <c r="J41" s="11">
        <f t="shared" si="1"/>
        <v>1</v>
      </c>
      <c r="K41" s="2">
        <v>44488</v>
      </c>
      <c r="L41" t="s">
        <v>16</v>
      </c>
      <c r="M41" s="6">
        <v>0</v>
      </c>
      <c r="N41" s="8">
        <v>1</v>
      </c>
      <c r="AC41" s="3">
        <f t="shared" si="2"/>
        <v>1</v>
      </c>
      <c r="AD41" s="38">
        <f t="shared" si="3"/>
        <v>1</v>
      </c>
      <c r="AE41" s="11">
        <f t="shared" si="0"/>
        <v>0</v>
      </c>
      <c r="AF41" s="11">
        <f t="shared" si="4"/>
        <v>0</v>
      </c>
    </row>
    <row r="42" spans="1:32" x14ac:dyDescent="0.25">
      <c r="A42" t="s">
        <v>137</v>
      </c>
      <c r="C42" s="1" t="s">
        <v>144</v>
      </c>
      <c r="D42" s="3" t="s">
        <v>145</v>
      </c>
      <c r="E42" s="3" t="s">
        <v>146</v>
      </c>
      <c r="F42" t="s">
        <v>14</v>
      </c>
      <c r="G42">
        <v>242</v>
      </c>
      <c r="H42">
        <v>1</v>
      </c>
      <c r="I42">
        <v>1</v>
      </c>
      <c r="J42" s="11">
        <f t="shared" si="1"/>
        <v>0</v>
      </c>
      <c r="K42" s="2">
        <v>45772</v>
      </c>
      <c r="L42" t="s">
        <v>76</v>
      </c>
      <c r="M42" s="6">
        <v>0</v>
      </c>
      <c r="AC42" s="3">
        <f t="shared" si="2"/>
        <v>0</v>
      </c>
      <c r="AD42" s="38">
        <f t="shared" si="3"/>
        <v>0</v>
      </c>
      <c r="AE42" s="11">
        <f t="shared" si="0"/>
        <v>0</v>
      </c>
      <c r="AF42" s="11">
        <f t="shared" si="4"/>
        <v>0</v>
      </c>
    </row>
    <row r="43" spans="1:32" x14ac:dyDescent="0.25">
      <c r="A43" t="s">
        <v>137</v>
      </c>
      <c r="C43" s="1" t="s">
        <v>147</v>
      </c>
      <c r="D43" s="3" t="s">
        <v>148</v>
      </c>
      <c r="E43" s="3" t="s">
        <v>149</v>
      </c>
      <c r="F43" t="s">
        <v>14</v>
      </c>
      <c r="G43">
        <v>1069</v>
      </c>
      <c r="H43">
        <v>1</v>
      </c>
      <c r="I43">
        <v>1</v>
      </c>
      <c r="J43" s="11">
        <f t="shared" si="1"/>
        <v>0</v>
      </c>
      <c r="K43" s="2">
        <v>45967</v>
      </c>
      <c r="L43" t="s">
        <v>21</v>
      </c>
      <c r="M43" s="6">
        <v>0</v>
      </c>
      <c r="AC43" s="3">
        <f t="shared" si="2"/>
        <v>0</v>
      </c>
      <c r="AD43" s="38">
        <f t="shared" si="3"/>
        <v>0</v>
      </c>
      <c r="AE43" s="11">
        <f t="shared" si="0"/>
        <v>0</v>
      </c>
      <c r="AF43" s="11">
        <f t="shared" si="4"/>
        <v>0</v>
      </c>
    </row>
    <row r="44" spans="1:32" x14ac:dyDescent="0.25">
      <c r="A44" t="s">
        <v>150</v>
      </c>
      <c r="B44" s="1" t="s">
        <v>151</v>
      </c>
      <c r="C44" s="1" t="s">
        <v>152</v>
      </c>
      <c r="D44" s="3" t="s">
        <v>153</v>
      </c>
      <c r="E44" s="3" t="s">
        <v>154</v>
      </c>
      <c r="F44" t="s">
        <v>15</v>
      </c>
      <c r="G44">
        <v>352840</v>
      </c>
      <c r="H44">
        <v>574</v>
      </c>
      <c r="I44">
        <v>0</v>
      </c>
      <c r="J44" s="11">
        <f t="shared" si="1"/>
        <v>574</v>
      </c>
      <c r="K44" s="2">
        <v>45533</v>
      </c>
      <c r="L44" t="s">
        <v>16</v>
      </c>
      <c r="M44" s="6">
        <v>0</v>
      </c>
      <c r="N44" s="8">
        <v>35</v>
      </c>
      <c r="O44" s="8">
        <v>40</v>
      </c>
      <c r="P44" s="8">
        <v>40</v>
      </c>
      <c r="Q44" s="8">
        <v>40</v>
      </c>
      <c r="R44" s="8">
        <v>40</v>
      </c>
      <c r="S44">
        <v>40</v>
      </c>
      <c r="T44">
        <v>40</v>
      </c>
      <c r="U44">
        <v>40</v>
      </c>
      <c r="V44">
        <v>40</v>
      </c>
      <c r="W44">
        <v>40</v>
      </c>
      <c r="X44">
        <v>40</v>
      </c>
      <c r="Y44">
        <v>40</v>
      </c>
      <c r="Z44">
        <v>40</v>
      </c>
      <c r="AA44">
        <v>40</v>
      </c>
      <c r="AB44">
        <v>19</v>
      </c>
      <c r="AC44" s="3">
        <f t="shared" si="2"/>
        <v>574</v>
      </c>
      <c r="AD44" s="38">
        <f t="shared" si="3"/>
        <v>195</v>
      </c>
      <c r="AE44" s="11">
        <f t="shared" si="0"/>
        <v>0</v>
      </c>
      <c r="AF44" s="11">
        <f t="shared" si="4"/>
        <v>0</v>
      </c>
    </row>
    <row r="45" spans="1:32" x14ac:dyDescent="0.25">
      <c r="A45" t="s">
        <v>150</v>
      </c>
      <c r="C45" s="1" t="s">
        <v>155</v>
      </c>
      <c r="D45" s="3" t="s">
        <v>156</v>
      </c>
      <c r="E45" s="3" t="s">
        <v>157</v>
      </c>
      <c r="F45" t="s">
        <v>14</v>
      </c>
      <c r="G45">
        <v>6374</v>
      </c>
      <c r="H45">
        <v>1</v>
      </c>
      <c r="I45">
        <v>0</v>
      </c>
      <c r="J45" s="11">
        <f t="shared" si="1"/>
        <v>1</v>
      </c>
      <c r="K45" s="2">
        <v>43636</v>
      </c>
      <c r="L45" t="s">
        <v>16</v>
      </c>
      <c r="M45" s="6">
        <v>0</v>
      </c>
      <c r="N45" s="8">
        <v>1</v>
      </c>
      <c r="AC45" s="3">
        <f t="shared" si="2"/>
        <v>1</v>
      </c>
      <c r="AD45" s="38">
        <f t="shared" si="3"/>
        <v>1</v>
      </c>
      <c r="AE45" s="11">
        <f t="shared" si="0"/>
        <v>0</v>
      </c>
      <c r="AF45" s="11">
        <f t="shared" si="4"/>
        <v>0</v>
      </c>
    </row>
    <row r="46" spans="1:32" x14ac:dyDescent="0.25">
      <c r="A46" t="s">
        <v>150</v>
      </c>
      <c r="C46" s="1" t="s">
        <v>158</v>
      </c>
      <c r="D46" s="3" t="s">
        <v>159</v>
      </c>
      <c r="E46" s="3" t="s">
        <v>160</v>
      </c>
      <c r="F46" t="s">
        <v>14</v>
      </c>
      <c r="G46">
        <v>1699</v>
      </c>
      <c r="H46">
        <v>2</v>
      </c>
      <c r="I46">
        <v>0</v>
      </c>
      <c r="J46" s="11">
        <f t="shared" si="1"/>
        <v>2</v>
      </c>
      <c r="K46" s="2">
        <v>45520</v>
      </c>
      <c r="L46" t="s">
        <v>16</v>
      </c>
      <c r="M46" s="6">
        <v>0</v>
      </c>
      <c r="N46" s="8">
        <v>2</v>
      </c>
      <c r="AC46" s="3">
        <f t="shared" si="2"/>
        <v>2</v>
      </c>
      <c r="AD46" s="38">
        <f t="shared" si="3"/>
        <v>2</v>
      </c>
      <c r="AE46" s="11">
        <f t="shared" si="0"/>
        <v>0</v>
      </c>
      <c r="AF46" s="11">
        <f t="shared" si="4"/>
        <v>0</v>
      </c>
    </row>
    <row r="47" spans="1:32" x14ac:dyDescent="0.25">
      <c r="A47" t="s">
        <v>161</v>
      </c>
      <c r="C47" s="1" t="s">
        <v>162</v>
      </c>
      <c r="D47" s="3" t="s">
        <v>163</v>
      </c>
      <c r="E47" s="3" t="s">
        <v>164</v>
      </c>
      <c r="F47" t="s">
        <v>14</v>
      </c>
      <c r="G47">
        <v>0</v>
      </c>
      <c r="H47">
        <v>1</v>
      </c>
      <c r="I47">
        <v>0</v>
      </c>
      <c r="J47" s="11">
        <f t="shared" si="1"/>
        <v>1</v>
      </c>
      <c r="K47" s="2">
        <v>38076</v>
      </c>
      <c r="L47" t="s">
        <v>16</v>
      </c>
      <c r="M47" s="6">
        <v>0</v>
      </c>
      <c r="Q47" s="8">
        <v>1</v>
      </c>
      <c r="AC47" s="3">
        <f t="shared" si="2"/>
        <v>1</v>
      </c>
      <c r="AD47" s="38">
        <f t="shared" si="3"/>
        <v>1</v>
      </c>
      <c r="AE47" s="11">
        <f t="shared" si="0"/>
        <v>0</v>
      </c>
      <c r="AF47" s="11">
        <f t="shared" si="4"/>
        <v>0</v>
      </c>
    </row>
    <row r="48" spans="1:32" x14ac:dyDescent="0.25">
      <c r="A48" t="s">
        <v>161</v>
      </c>
      <c r="C48" s="1" t="s">
        <v>165</v>
      </c>
      <c r="D48" s="3" t="s">
        <v>166</v>
      </c>
      <c r="E48" s="3" t="s">
        <v>167</v>
      </c>
      <c r="F48" t="s">
        <v>14</v>
      </c>
      <c r="G48">
        <v>3852</v>
      </c>
      <c r="H48">
        <v>2</v>
      </c>
      <c r="I48">
        <v>1</v>
      </c>
      <c r="J48" s="11">
        <f t="shared" si="1"/>
        <v>1</v>
      </c>
      <c r="K48" s="2">
        <v>43720</v>
      </c>
      <c r="L48" t="s">
        <v>16</v>
      </c>
      <c r="M48" s="6">
        <v>0</v>
      </c>
      <c r="N48" s="8">
        <v>1</v>
      </c>
      <c r="AC48" s="3">
        <f t="shared" si="2"/>
        <v>1</v>
      </c>
      <c r="AD48" s="38">
        <f t="shared" si="3"/>
        <v>1</v>
      </c>
      <c r="AE48" s="11">
        <f t="shared" si="0"/>
        <v>0</v>
      </c>
      <c r="AF48" s="11">
        <f t="shared" si="4"/>
        <v>0</v>
      </c>
    </row>
    <row r="49" spans="1:32" x14ac:dyDescent="0.25">
      <c r="A49" t="s">
        <v>161</v>
      </c>
      <c r="C49" s="1" t="s">
        <v>168</v>
      </c>
      <c r="D49" s="3" t="s">
        <v>169</v>
      </c>
      <c r="E49" s="3" t="s">
        <v>170</v>
      </c>
      <c r="F49" t="s">
        <v>14</v>
      </c>
      <c r="G49">
        <v>751</v>
      </c>
      <c r="H49">
        <v>1</v>
      </c>
      <c r="I49">
        <v>1</v>
      </c>
      <c r="J49" s="11">
        <f t="shared" si="1"/>
        <v>0</v>
      </c>
      <c r="K49" s="2">
        <v>44110</v>
      </c>
      <c r="L49" t="s">
        <v>16</v>
      </c>
      <c r="M49" s="6">
        <v>0</v>
      </c>
      <c r="AC49" s="3">
        <f t="shared" si="2"/>
        <v>0</v>
      </c>
      <c r="AD49" s="38">
        <f t="shared" si="3"/>
        <v>0</v>
      </c>
      <c r="AE49" s="11">
        <f t="shared" si="0"/>
        <v>0</v>
      </c>
      <c r="AF49" s="11">
        <f t="shared" si="4"/>
        <v>0</v>
      </c>
    </row>
    <row r="50" spans="1:32" x14ac:dyDescent="0.25">
      <c r="A50" t="s">
        <v>161</v>
      </c>
      <c r="C50" s="1" t="s">
        <v>171</v>
      </c>
      <c r="D50" s="3" t="s">
        <v>172</v>
      </c>
      <c r="E50" s="3" t="s">
        <v>173</v>
      </c>
      <c r="F50" t="s">
        <v>14</v>
      </c>
      <c r="G50">
        <v>1816</v>
      </c>
      <c r="H50">
        <v>1</v>
      </c>
      <c r="I50">
        <v>0</v>
      </c>
      <c r="J50" s="11">
        <f t="shared" si="1"/>
        <v>1</v>
      </c>
      <c r="K50" s="2">
        <v>45264</v>
      </c>
      <c r="L50" t="s">
        <v>16</v>
      </c>
      <c r="M50" s="6">
        <v>0</v>
      </c>
      <c r="N50" s="8">
        <v>1</v>
      </c>
      <c r="AC50" s="3">
        <f t="shared" si="2"/>
        <v>1</v>
      </c>
      <c r="AD50" s="38">
        <f t="shared" si="3"/>
        <v>1</v>
      </c>
      <c r="AE50" s="11">
        <f t="shared" si="0"/>
        <v>0</v>
      </c>
      <c r="AF50" s="11">
        <f t="shared" si="4"/>
        <v>0</v>
      </c>
    </row>
    <row r="51" spans="1:32" x14ac:dyDescent="0.25">
      <c r="A51" t="s">
        <v>161</v>
      </c>
      <c r="C51" s="1" t="s">
        <v>174</v>
      </c>
      <c r="D51" s="3" t="s">
        <v>175</v>
      </c>
      <c r="E51" s="3" t="s">
        <v>176</v>
      </c>
      <c r="F51" t="s">
        <v>14</v>
      </c>
      <c r="G51">
        <v>1861</v>
      </c>
      <c r="H51">
        <v>3</v>
      </c>
      <c r="I51">
        <v>1</v>
      </c>
      <c r="J51" s="11">
        <f t="shared" si="1"/>
        <v>2</v>
      </c>
      <c r="K51" s="2">
        <v>45280</v>
      </c>
      <c r="L51" t="s">
        <v>16</v>
      </c>
      <c r="M51" s="6">
        <v>1</v>
      </c>
      <c r="N51" s="8">
        <v>1</v>
      </c>
      <c r="AC51" s="3">
        <f t="shared" si="2"/>
        <v>1</v>
      </c>
      <c r="AD51" s="38">
        <f t="shared" si="3"/>
        <v>1</v>
      </c>
      <c r="AE51" s="11">
        <f t="shared" si="0"/>
        <v>-1</v>
      </c>
      <c r="AF51" s="11">
        <f t="shared" si="4"/>
        <v>0</v>
      </c>
    </row>
    <row r="52" spans="1:32" x14ac:dyDescent="0.25">
      <c r="A52" t="s">
        <v>161</v>
      </c>
      <c r="C52" s="1" t="s">
        <v>177</v>
      </c>
      <c r="D52" s="3" t="s">
        <v>178</v>
      </c>
      <c r="E52" s="3" t="s">
        <v>179</v>
      </c>
      <c r="F52" t="s">
        <v>14</v>
      </c>
      <c r="G52">
        <v>5419</v>
      </c>
      <c r="H52">
        <v>5</v>
      </c>
      <c r="I52">
        <v>0</v>
      </c>
      <c r="J52" s="11">
        <f t="shared" si="1"/>
        <v>5</v>
      </c>
      <c r="K52" s="2">
        <v>45720</v>
      </c>
      <c r="L52" t="s">
        <v>16</v>
      </c>
      <c r="M52" s="6">
        <v>0</v>
      </c>
      <c r="O52" s="8">
        <v>2</v>
      </c>
      <c r="P52" s="8">
        <v>3</v>
      </c>
      <c r="AC52" s="3">
        <f t="shared" si="2"/>
        <v>5</v>
      </c>
      <c r="AD52" s="38">
        <f t="shared" si="3"/>
        <v>5</v>
      </c>
      <c r="AE52" s="11">
        <f t="shared" si="0"/>
        <v>0</v>
      </c>
      <c r="AF52" s="11">
        <f t="shared" si="4"/>
        <v>0</v>
      </c>
    </row>
    <row r="53" spans="1:32" x14ac:dyDescent="0.25">
      <c r="A53" t="s">
        <v>180</v>
      </c>
      <c r="C53" s="1" t="s">
        <v>181</v>
      </c>
      <c r="D53" s="3" t="s">
        <v>182</v>
      </c>
      <c r="E53" s="3" t="s">
        <v>183</v>
      </c>
      <c r="F53" t="s">
        <v>15</v>
      </c>
      <c r="G53">
        <v>0</v>
      </c>
      <c r="H53">
        <v>1</v>
      </c>
      <c r="I53">
        <v>0</v>
      </c>
      <c r="J53" s="11">
        <f t="shared" si="1"/>
        <v>1</v>
      </c>
      <c r="K53" s="2">
        <v>39752</v>
      </c>
      <c r="L53" t="s">
        <v>16</v>
      </c>
      <c r="M53" s="6">
        <v>0</v>
      </c>
      <c r="Q53" s="8">
        <v>1</v>
      </c>
      <c r="AC53" s="3">
        <f t="shared" si="2"/>
        <v>1</v>
      </c>
      <c r="AD53" s="38">
        <f t="shared" si="3"/>
        <v>1</v>
      </c>
      <c r="AE53" s="11">
        <f t="shared" si="0"/>
        <v>0</v>
      </c>
      <c r="AF53" s="11">
        <f t="shared" si="4"/>
        <v>0</v>
      </c>
    </row>
    <row r="54" spans="1:32" x14ac:dyDescent="0.25">
      <c r="A54" t="s">
        <v>180</v>
      </c>
      <c r="C54" s="1" t="s">
        <v>184</v>
      </c>
      <c r="D54" s="3" t="s">
        <v>185</v>
      </c>
      <c r="E54" s="3" t="s">
        <v>186</v>
      </c>
      <c r="F54" t="s">
        <v>14</v>
      </c>
      <c r="G54">
        <v>0.06</v>
      </c>
      <c r="H54">
        <v>1</v>
      </c>
      <c r="I54">
        <v>1</v>
      </c>
      <c r="J54" s="11">
        <f t="shared" si="1"/>
        <v>0</v>
      </c>
      <c r="K54" s="2">
        <v>42356</v>
      </c>
      <c r="L54" t="s">
        <v>16</v>
      </c>
      <c r="M54" s="6">
        <v>0</v>
      </c>
      <c r="AC54" s="3">
        <f t="shared" si="2"/>
        <v>0</v>
      </c>
      <c r="AD54" s="38">
        <f t="shared" si="3"/>
        <v>0</v>
      </c>
      <c r="AE54" s="11">
        <f t="shared" si="0"/>
        <v>0</v>
      </c>
      <c r="AF54" s="11">
        <f t="shared" si="4"/>
        <v>0</v>
      </c>
    </row>
    <row r="55" spans="1:32" x14ac:dyDescent="0.25">
      <c r="A55" t="s">
        <v>180</v>
      </c>
      <c r="C55" s="1" t="s">
        <v>187</v>
      </c>
      <c r="D55" s="3" t="s">
        <v>188</v>
      </c>
      <c r="E55" s="3" t="s">
        <v>189</v>
      </c>
      <c r="F55" t="s">
        <v>14</v>
      </c>
      <c r="G55">
        <v>1522</v>
      </c>
      <c r="H55">
        <v>1</v>
      </c>
      <c r="I55">
        <v>0</v>
      </c>
      <c r="J55" s="11">
        <f t="shared" si="1"/>
        <v>1</v>
      </c>
      <c r="K55" s="2">
        <v>44699</v>
      </c>
      <c r="L55" t="s">
        <v>16</v>
      </c>
      <c r="M55" s="6">
        <v>0</v>
      </c>
      <c r="N55" s="8">
        <v>1</v>
      </c>
      <c r="AC55" s="3">
        <f t="shared" si="2"/>
        <v>1</v>
      </c>
      <c r="AD55" s="38">
        <f t="shared" si="3"/>
        <v>1</v>
      </c>
      <c r="AE55" s="11">
        <f t="shared" si="0"/>
        <v>0</v>
      </c>
      <c r="AF55" s="11">
        <f t="shared" si="4"/>
        <v>0</v>
      </c>
    </row>
    <row r="56" spans="1:32" x14ac:dyDescent="0.25">
      <c r="A56" t="s">
        <v>180</v>
      </c>
      <c r="C56" s="1" t="s">
        <v>190</v>
      </c>
      <c r="D56" s="3" t="s">
        <v>191</v>
      </c>
      <c r="E56" s="3" t="s">
        <v>192</v>
      </c>
      <c r="F56" t="s">
        <v>15</v>
      </c>
      <c r="G56">
        <v>2732</v>
      </c>
      <c r="H56">
        <v>1</v>
      </c>
      <c r="I56">
        <v>0</v>
      </c>
      <c r="J56" s="11">
        <f t="shared" si="1"/>
        <v>1</v>
      </c>
      <c r="K56" s="2">
        <v>44769</v>
      </c>
      <c r="L56" t="s">
        <v>76</v>
      </c>
      <c r="M56" s="6">
        <v>1</v>
      </c>
      <c r="AC56" s="3">
        <f t="shared" si="2"/>
        <v>0</v>
      </c>
      <c r="AD56" s="38">
        <f t="shared" si="3"/>
        <v>0</v>
      </c>
      <c r="AE56" s="11">
        <f t="shared" si="0"/>
        <v>-1</v>
      </c>
      <c r="AF56" s="11">
        <f t="shared" si="4"/>
        <v>0</v>
      </c>
    </row>
    <row r="57" spans="1:32" x14ac:dyDescent="0.25">
      <c r="A57" t="s">
        <v>180</v>
      </c>
      <c r="C57" s="1" t="s">
        <v>193</v>
      </c>
      <c r="D57" s="3" t="s">
        <v>194</v>
      </c>
      <c r="E57" s="3" t="s">
        <v>195</v>
      </c>
      <c r="F57" t="s">
        <v>14</v>
      </c>
      <c r="G57">
        <v>0</v>
      </c>
      <c r="H57">
        <v>1</v>
      </c>
      <c r="I57">
        <v>0</v>
      </c>
      <c r="J57" s="11">
        <f t="shared" si="1"/>
        <v>1</v>
      </c>
      <c r="K57" s="2">
        <v>45238</v>
      </c>
      <c r="L57" t="s">
        <v>16</v>
      </c>
      <c r="M57" s="6">
        <v>0</v>
      </c>
      <c r="N57" s="8">
        <v>1</v>
      </c>
      <c r="AC57" s="3">
        <f t="shared" si="2"/>
        <v>1</v>
      </c>
      <c r="AD57" s="38">
        <f t="shared" si="3"/>
        <v>1</v>
      </c>
      <c r="AE57" s="11">
        <f t="shared" si="0"/>
        <v>0</v>
      </c>
      <c r="AF57" s="11">
        <f t="shared" si="4"/>
        <v>0</v>
      </c>
    </row>
    <row r="58" spans="1:32" x14ac:dyDescent="0.25">
      <c r="A58" t="s">
        <v>180</v>
      </c>
      <c r="C58" s="1" t="s">
        <v>196</v>
      </c>
      <c r="D58" s="3" t="s">
        <v>197</v>
      </c>
      <c r="E58" s="3" t="s">
        <v>198</v>
      </c>
      <c r="F58" t="s">
        <v>14</v>
      </c>
      <c r="G58">
        <v>2681</v>
      </c>
      <c r="H58">
        <v>1</v>
      </c>
      <c r="I58">
        <v>0</v>
      </c>
      <c r="J58" s="11">
        <f t="shared" si="1"/>
        <v>1</v>
      </c>
      <c r="K58" s="2">
        <v>45793</v>
      </c>
      <c r="L58" t="s">
        <v>21</v>
      </c>
      <c r="M58" s="6">
        <v>0</v>
      </c>
      <c r="O58" s="8">
        <v>1</v>
      </c>
      <c r="AC58" s="3">
        <f t="shared" si="2"/>
        <v>1</v>
      </c>
      <c r="AD58" s="38">
        <f t="shared" si="3"/>
        <v>1</v>
      </c>
      <c r="AE58" s="11">
        <f t="shared" si="0"/>
        <v>0</v>
      </c>
      <c r="AF58" s="11">
        <f t="shared" si="4"/>
        <v>0</v>
      </c>
    </row>
    <row r="59" spans="1:32" x14ac:dyDescent="0.25">
      <c r="A59" t="s">
        <v>180</v>
      </c>
      <c r="C59" s="1" t="s">
        <v>199</v>
      </c>
      <c r="D59" s="3" t="s">
        <v>200</v>
      </c>
      <c r="E59" s="3" t="s">
        <v>201</v>
      </c>
      <c r="F59" t="s">
        <v>15</v>
      </c>
      <c r="G59">
        <v>1033</v>
      </c>
      <c r="H59">
        <v>1</v>
      </c>
      <c r="I59">
        <v>0</v>
      </c>
      <c r="J59" s="11">
        <f t="shared" si="1"/>
        <v>1</v>
      </c>
      <c r="K59" s="2">
        <v>45902</v>
      </c>
      <c r="L59" t="s">
        <v>16</v>
      </c>
      <c r="M59" s="6">
        <v>0</v>
      </c>
      <c r="N59" s="8">
        <v>1</v>
      </c>
      <c r="AC59" s="3">
        <f t="shared" si="2"/>
        <v>1</v>
      </c>
      <c r="AD59" s="38">
        <f t="shared" si="3"/>
        <v>1</v>
      </c>
      <c r="AE59" s="11">
        <f t="shared" si="0"/>
        <v>0</v>
      </c>
      <c r="AF59" s="11">
        <f t="shared" si="4"/>
        <v>0</v>
      </c>
    </row>
    <row r="60" spans="1:32" x14ac:dyDescent="0.25">
      <c r="A60" t="s">
        <v>202</v>
      </c>
      <c r="C60" s="1" t="s">
        <v>203</v>
      </c>
      <c r="D60" s="3" t="s">
        <v>204</v>
      </c>
      <c r="E60" s="3" t="s">
        <v>205</v>
      </c>
      <c r="F60" t="s">
        <v>14</v>
      </c>
      <c r="G60">
        <v>96</v>
      </c>
      <c r="H60">
        <v>1</v>
      </c>
      <c r="I60">
        <v>0</v>
      </c>
      <c r="J60" s="11">
        <f t="shared" si="1"/>
        <v>1</v>
      </c>
      <c r="K60" s="2">
        <v>44410</v>
      </c>
      <c r="L60" t="s">
        <v>21</v>
      </c>
      <c r="M60" s="6">
        <v>0</v>
      </c>
      <c r="O60" s="8">
        <v>1</v>
      </c>
      <c r="AC60" s="3">
        <f t="shared" si="2"/>
        <v>1</v>
      </c>
      <c r="AD60" s="38">
        <f t="shared" si="3"/>
        <v>1</v>
      </c>
      <c r="AE60" s="11">
        <f t="shared" si="0"/>
        <v>0</v>
      </c>
      <c r="AF60" s="11">
        <f t="shared" si="4"/>
        <v>0</v>
      </c>
    </row>
    <row r="61" spans="1:32" x14ac:dyDescent="0.25">
      <c r="A61" t="s">
        <v>202</v>
      </c>
      <c r="C61" s="1" t="s">
        <v>206</v>
      </c>
      <c r="D61" s="3" t="s">
        <v>207</v>
      </c>
      <c r="E61" s="3" t="s">
        <v>208</v>
      </c>
      <c r="F61" t="s">
        <v>14</v>
      </c>
      <c r="G61">
        <v>903</v>
      </c>
      <c r="H61">
        <v>1</v>
      </c>
      <c r="I61">
        <v>0</v>
      </c>
      <c r="J61" s="11">
        <f t="shared" si="1"/>
        <v>1</v>
      </c>
      <c r="K61" s="2">
        <v>44764</v>
      </c>
      <c r="L61" t="s">
        <v>76</v>
      </c>
      <c r="M61" s="6">
        <v>0</v>
      </c>
      <c r="N61" s="8">
        <v>1</v>
      </c>
      <c r="AC61" s="3">
        <f t="shared" si="2"/>
        <v>1</v>
      </c>
      <c r="AD61" s="38">
        <f t="shared" si="3"/>
        <v>1</v>
      </c>
      <c r="AE61" s="11">
        <f t="shared" si="0"/>
        <v>0</v>
      </c>
      <c r="AF61" s="11">
        <f t="shared" si="4"/>
        <v>0</v>
      </c>
    </row>
    <row r="62" spans="1:32" x14ac:dyDescent="0.25">
      <c r="A62" t="s">
        <v>202</v>
      </c>
      <c r="C62" s="1" t="s">
        <v>209</v>
      </c>
      <c r="D62" s="3" t="s">
        <v>210</v>
      </c>
      <c r="E62" s="3" t="s">
        <v>211</v>
      </c>
      <c r="F62" t="s">
        <v>15</v>
      </c>
      <c r="G62">
        <v>320</v>
      </c>
      <c r="H62">
        <v>1</v>
      </c>
      <c r="I62">
        <v>0</v>
      </c>
      <c r="J62" s="11">
        <f t="shared" si="1"/>
        <v>1</v>
      </c>
      <c r="K62" s="2">
        <v>44957</v>
      </c>
      <c r="L62" t="s">
        <v>16</v>
      </c>
      <c r="M62" s="6">
        <v>0</v>
      </c>
      <c r="N62" s="8">
        <v>1</v>
      </c>
      <c r="AC62" s="3">
        <f t="shared" si="2"/>
        <v>1</v>
      </c>
      <c r="AD62" s="38">
        <f t="shared" si="3"/>
        <v>1</v>
      </c>
      <c r="AE62" s="11">
        <f t="shared" si="0"/>
        <v>0</v>
      </c>
      <c r="AF62" s="11">
        <f t="shared" si="4"/>
        <v>0</v>
      </c>
    </row>
    <row r="63" spans="1:32" x14ac:dyDescent="0.25">
      <c r="A63" t="s">
        <v>202</v>
      </c>
      <c r="C63" s="1" t="s">
        <v>212</v>
      </c>
      <c r="D63" s="3" t="s">
        <v>213</v>
      </c>
      <c r="E63" s="3" t="s">
        <v>214</v>
      </c>
      <c r="F63" t="s">
        <v>15</v>
      </c>
      <c r="G63">
        <v>459</v>
      </c>
      <c r="H63">
        <v>1</v>
      </c>
      <c r="I63">
        <v>0</v>
      </c>
      <c r="J63" s="11">
        <f t="shared" si="1"/>
        <v>1</v>
      </c>
      <c r="K63" s="2">
        <v>45538</v>
      </c>
      <c r="L63" t="s">
        <v>16</v>
      </c>
      <c r="M63" s="6">
        <v>0</v>
      </c>
      <c r="N63" s="8">
        <v>1</v>
      </c>
      <c r="AC63" s="3">
        <f t="shared" si="2"/>
        <v>1</v>
      </c>
      <c r="AD63" s="38">
        <f t="shared" si="3"/>
        <v>1</v>
      </c>
      <c r="AE63" s="11">
        <f t="shared" si="0"/>
        <v>0</v>
      </c>
      <c r="AF63" s="11">
        <f t="shared" si="4"/>
        <v>0</v>
      </c>
    </row>
    <row r="64" spans="1:32" x14ac:dyDescent="0.25">
      <c r="A64" t="s">
        <v>202</v>
      </c>
      <c r="C64" s="1" t="s">
        <v>215</v>
      </c>
      <c r="D64" s="3" t="s">
        <v>216</v>
      </c>
      <c r="E64" s="3" t="s">
        <v>217</v>
      </c>
      <c r="F64" t="s">
        <v>14</v>
      </c>
      <c r="G64">
        <v>518</v>
      </c>
      <c r="H64">
        <v>6</v>
      </c>
      <c r="I64">
        <v>1</v>
      </c>
      <c r="J64" s="11">
        <f t="shared" si="1"/>
        <v>5</v>
      </c>
      <c r="K64" s="2">
        <v>45720</v>
      </c>
      <c r="L64" t="s">
        <v>21</v>
      </c>
      <c r="M64" s="6">
        <v>0</v>
      </c>
      <c r="N64" s="8">
        <v>2</v>
      </c>
      <c r="O64" s="8">
        <v>3</v>
      </c>
      <c r="AC64" s="3">
        <f t="shared" si="2"/>
        <v>5</v>
      </c>
      <c r="AD64" s="38">
        <f t="shared" si="3"/>
        <v>5</v>
      </c>
      <c r="AE64" s="11">
        <f t="shared" si="0"/>
        <v>0</v>
      </c>
      <c r="AF64" s="11">
        <f t="shared" si="4"/>
        <v>0</v>
      </c>
    </row>
    <row r="65" spans="1:32" x14ac:dyDescent="0.25">
      <c r="A65" t="s">
        <v>202</v>
      </c>
      <c r="C65" s="1" t="s">
        <v>218</v>
      </c>
      <c r="D65" s="3" t="s">
        <v>219</v>
      </c>
      <c r="E65" s="3" t="s">
        <v>220</v>
      </c>
      <c r="F65" t="s">
        <v>15</v>
      </c>
      <c r="G65">
        <v>2989</v>
      </c>
      <c r="H65">
        <v>3</v>
      </c>
      <c r="I65">
        <v>0</v>
      </c>
      <c r="J65" s="11">
        <f t="shared" si="1"/>
        <v>3</v>
      </c>
      <c r="K65" s="2">
        <v>45784</v>
      </c>
      <c r="L65" t="s">
        <v>21</v>
      </c>
      <c r="M65" s="6">
        <v>0</v>
      </c>
      <c r="O65" s="8">
        <v>1</v>
      </c>
      <c r="P65" s="8">
        <v>2</v>
      </c>
      <c r="AC65" s="3">
        <f t="shared" si="2"/>
        <v>3</v>
      </c>
      <c r="AD65" s="38">
        <f t="shared" si="3"/>
        <v>3</v>
      </c>
      <c r="AE65" s="11">
        <f t="shared" si="0"/>
        <v>0</v>
      </c>
      <c r="AF65" s="11">
        <f t="shared" si="4"/>
        <v>0</v>
      </c>
    </row>
    <row r="66" spans="1:32" x14ac:dyDescent="0.25">
      <c r="A66" t="s">
        <v>221</v>
      </c>
      <c r="C66" s="1" t="s">
        <v>222</v>
      </c>
      <c r="D66" s="3" t="s">
        <v>223</v>
      </c>
      <c r="E66" s="3" t="s">
        <v>224</v>
      </c>
      <c r="F66" t="s">
        <v>14</v>
      </c>
      <c r="G66">
        <v>14251</v>
      </c>
      <c r="H66">
        <v>30</v>
      </c>
      <c r="I66">
        <v>0</v>
      </c>
      <c r="J66" s="11">
        <f t="shared" si="1"/>
        <v>30</v>
      </c>
      <c r="K66" s="2">
        <v>44799</v>
      </c>
      <c r="L66" t="s">
        <v>76</v>
      </c>
      <c r="M66" s="6">
        <v>1</v>
      </c>
      <c r="AC66" s="3">
        <f t="shared" si="2"/>
        <v>0</v>
      </c>
      <c r="AD66" s="38">
        <f t="shared" si="3"/>
        <v>0</v>
      </c>
      <c r="AE66" s="11">
        <f t="shared" ref="AE66:AE129" si="5">SUM(AC66,-J66)</f>
        <v>-30</v>
      </c>
      <c r="AF66" s="11">
        <f t="shared" si="4"/>
        <v>-29</v>
      </c>
    </row>
    <row r="67" spans="1:32" x14ac:dyDescent="0.25">
      <c r="A67" t="s">
        <v>221</v>
      </c>
      <c r="C67" s="1" t="s">
        <v>225</v>
      </c>
      <c r="D67" s="3" t="s">
        <v>226</v>
      </c>
      <c r="E67" s="3" t="s">
        <v>227</v>
      </c>
      <c r="F67" t="s">
        <v>14</v>
      </c>
      <c r="G67">
        <v>37852</v>
      </c>
      <c r="H67">
        <v>48</v>
      </c>
      <c r="I67">
        <v>0</v>
      </c>
      <c r="J67" s="11">
        <f t="shared" ref="J67:J130" si="6">SUM(H67,-I67)</f>
        <v>48</v>
      </c>
      <c r="K67" s="2">
        <v>44938</v>
      </c>
      <c r="L67" t="s">
        <v>16</v>
      </c>
      <c r="M67" s="6">
        <v>14</v>
      </c>
      <c r="N67" s="8">
        <v>6</v>
      </c>
      <c r="AC67" s="3">
        <f t="shared" ref="AC67:AC130" si="7">SUM(N67:AB67)</f>
        <v>6</v>
      </c>
      <c r="AD67" s="38">
        <f t="shared" ref="AD67:AD130" si="8">SUM(N67:R67)</f>
        <v>6</v>
      </c>
      <c r="AE67" s="11">
        <f t="shared" si="5"/>
        <v>-42</v>
      </c>
      <c r="AF67" s="20">
        <f t="shared" ref="AF67:AF130" si="9">SUM(AE67,M67)</f>
        <v>-28</v>
      </c>
    </row>
    <row r="68" spans="1:32" x14ac:dyDescent="0.25">
      <c r="A68" t="s">
        <v>221</v>
      </c>
      <c r="C68" s="1" t="s">
        <v>228</v>
      </c>
      <c r="D68" s="3" t="s">
        <v>229</v>
      </c>
      <c r="E68" s="3" t="s">
        <v>230</v>
      </c>
      <c r="F68" t="s">
        <v>14</v>
      </c>
      <c r="G68">
        <v>1471</v>
      </c>
      <c r="H68">
        <v>1</v>
      </c>
      <c r="I68">
        <v>0</v>
      </c>
      <c r="J68" s="11">
        <f t="shared" si="6"/>
        <v>1</v>
      </c>
      <c r="K68" s="2">
        <v>44964</v>
      </c>
      <c r="L68" t="s">
        <v>76</v>
      </c>
      <c r="M68" s="6">
        <v>1</v>
      </c>
      <c r="AC68" s="3">
        <f t="shared" si="7"/>
        <v>0</v>
      </c>
      <c r="AD68" s="38">
        <f t="shared" si="8"/>
        <v>0</v>
      </c>
      <c r="AE68" s="11">
        <f t="shared" si="5"/>
        <v>-1</v>
      </c>
      <c r="AF68" s="11">
        <f t="shared" si="9"/>
        <v>0</v>
      </c>
    </row>
    <row r="69" spans="1:32" x14ac:dyDescent="0.25">
      <c r="A69" t="s">
        <v>221</v>
      </c>
      <c r="C69" s="1" t="s">
        <v>231</v>
      </c>
      <c r="D69" s="3" t="s">
        <v>232</v>
      </c>
      <c r="E69" s="3" t="s">
        <v>233</v>
      </c>
      <c r="F69" t="s">
        <v>14</v>
      </c>
      <c r="G69">
        <v>0</v>
      </c>
      <c r="H69">
        <v>3</v>
      </c>
      <c r="I69">
        <v>1</v>
      </c>
      <c r="J69" s="11">
        <f t="shared" si="6"/>
        <v>2</v>
      </c>
      <c r="K69" s="2">
        <v>45915</v>
      </c>
      <c r="L69" t="s">
        <v>16</v>
      </c>
      <c r="M69" s="6">
        <v>0</v>
      </c>
      <c r="N69" s="8">
        <v>1</v>
      </c>
      <c r="O69" s="8">
        <v>1</v>
      </c>
      <c r="AC69" s="3">
        <f t="shared" si="7"/>
        <v>2</v>
      </c>
      <c r="AD69" s="38">
        <f t="shared" si="8"/>
        <v>2</v>
      </c>
      <c r="AE69" s="11">
        <f t="shared" si="5"/>
        <v>0</v>
      </c>
      <c r="AF69" s="11">
        <f t="shared" si="9"/>
        <v>0</v>
      </c>
    </row>
    <row r="70" spans="1:32" x14ac:dyDescent="0.25">
      <c r="A70" t="s">
        <v>234</v>
      </c>
      <c r="B70" s="1" t="s">
        <v>235</v>
      </c>
      <c r="C70" s="1" t="s">
        <v>236</v>
      </c>
      <c r="D70" s="3" t="s">
        <v>237</v>
      </c>
      <c r="E70" s="3" t="s">
        <v>238</v>
      </c>
      <c r="F70" t="s">
        <v>15</v>
      </c>
      <c r="G70">
        <v>140088</v>
      </c>
      <c r="H70">
        <v>300</v>
      </c>
      <c r="I70">
        <v>0</v>
      </c>
      <c r="J70" s="11">
        <f t="shared" si="6"/>
        <v>300</v>
      </c>
      <c r="K70" s="2">
        <v>44659</v>
      </c>
      <c r="L70" t="s">
        <v>16</v>
      </c>
      <c r="M70" s="6">
        <v>77</v>
      </c>
      <c r="N70" s="8">
        <v>50</v>
      </c>
      <c r="O70" s="8">
        <v>50</v>
      </c>
      <c r="P70" s="8">
        <v>50</v>
      </c>
      <c r="Q70" s="8">
        <v>50</v>
      </c>
      <c r="R70" s="8">
        <v>23</v>
      </c>
      <c r="AC70" s="3">
        <f t="shared" si="7"/>
        <v>223</v>
      </c>
      <c r="AD70" s="38">
        <f t="shared" si="8"/>
        <v>223</v>
      </c>
      <c r="AE70" s="11">
        <f t="shared" si="5"/>
        <v>-77</v>
      </c>
      <c r="AF70" s="11">
        <f t="shared" si="9"/>
        <v>0</v>
      </c>
    </row>
    <row r="71" spans="1:32" x14ac:dyDescent="0.25">
      <c r="A71" t="s">
        <v>234</v>
      </c>
      <c r="C71" s="1" t="s">
        <v>239</v>
      </c>
      <c r="D71" s="3" t="s">
        <v>240</v>
      </c>
      <c r="E71" s="3" t="s">
        <v>241</v>
      </c>
      <c r="F71" t="s">
        <v>14</v>
      </c>
      <c r="G71">
        <v>0</v>
      </c>
      <c r="H71">
        <v>21</v>
      </c>
      <c r="I71">
        <v>0</v>
      </c>
      <c r="J71" s="11">
        <f t="shared" si="6"/>
        <v>21</v>
      </c>
      <c r="K71" s="2">
        <v>38694</v>
      </c>
      <c r="L71" t="s">
        <v>16</v>
      </c>
      <c r="M71" s="6">
        <v>0</v>
      </c>
      <c r="AC71" s="3">
        <f t="shared" si="7"/>
        <v>0</v>
      </c>
      <c r="AD71" s="38">
        <f t="shared" si="8"/>
        <v>0</v>
      </c>
      <c r="AE71" s="11">
        <f t="shared" si="5"/>
        <v>-21</v>
      </c>
      <c r="AF71" s="11">
        <f t="shared" si="9"/>
        <v>-21</v>
      </c>
    </row>
    <row r="72" spans="1:32" x14ac:dyDescent="0.25">
      <c r="A72" t="s">
        <v>234</v>
      </c>
      <c r="C72" s="1" t="s">
        <v>242</v>
      </c>
      <c r="D72" s="3" t="s">
        <v>243</v>
      </c>
      <c r="E72" s="3" t="s">
        <v>244</v>
      </c>
      <c r="F72" t="s">
        <v>14</v>
      </c>
      <c r="G72">
        <v>0.06</v>
      </c>
      <c r="H72">
        <v>6</v>
      </c>
      <c r="I72">
        <v>2</v>
      </c>
      <c r="J72" s="11">
        <f t="shared" si="6"/>
        <v>4</v>
      </c>
      <c r="K72" s="2">
        <v>40717</v>
      </c>
      <c r="L72" t="s">
        <v>16</v>
      </c>
      <c r="M72" s="6">
        <v>0</v>
      </c>
      <c r="N72" s="8">
        <v>2</v>
      </c>
      <c r="O72" s="8">
        <v>2</v>
      </c>
      <c r="AC72" s="3">
        <f t="shared" si="7"/>
        <v>4</v>
      </c>
      <c r="AD72" s="38">
        <f t="shared" si="8"/>
        <v>4</v>
      </c>
      <c r="AE72" s="11">
        <f t="shared" si="5"/>
        <v>0</v>
      </c>
      <c r="AF72" s="11">
        <f t="shared" si="9"/>
        <v>0</v>
      </c>
    </row>
    <row r="73" spans="1:32" x14ac:dyDescent="0.25">
      <c r="A73" t="s">
        <v>234</v>
      </c>
      <c r="C73" s="1" t="s">
        <v>245</v>
      </c>
      <c r="D73" s="3" t="s">
        <v>246</v>
      </c>
      <c r="E73" s="3" t="s">
        <v>247</v>
      </c>
      <c r="F73" t="s">
        <v>15</v>
      </c>
      <c r="G73">
        <v>87.16</v>
      </c>
      <c r="H73">
        <v>18</v>
      </c>
      <c r="I73">
        <v>1</v>
      </c>
      <c r="J73" s="11">
        <f t="shared" si="6"/>
        <v>17</v>
      </c>
      <c r="K73" s="2">
        <v>42628</v>
      </c>
      <c r="L73" t="s">
        <v>16</v>
      </c>
      <c r="M73" s="6">
        <v>0</v>
      </c>
      <c r="N73" s="8">
        <v>5</v>
      </c>
      <c r="O73" s="8">
        <v>7</v>
      </c>
      <c r="P73" s="8">
        <v>5</v>
      </c>
      <c r="AC73" s="3">
        <f t="shared" si="7"/>
        <v>17</v>
      </c>
      <c r="AD73" s="38">
        <f t="shared" si="8"/>
        <v>17</v>
      </c>
      <c r="AE73" s="11">
        <f t="shared" si="5"/>
        <v>0</v>
      </c>
      <c r="AF73" s="11">
        <f t="shared" si="9"/>
        <v>0</v>
      </c>
    </row>
    <row r="74" spans="1:32" x14ac:dyDescent="0.25">
      <c r="A74" t="s">
        <v>234</v>
      </c>
      <c r="C74" s="1" t="s">
        <v>248</v>
      </c>
      <c r="D74" s="3" t="s">
        <v>249</v>
      </c>
      <c r="E74" s="3" t="s">
        <v>250</v>
      </c>
      <c r="F74" t="s">
        <v>15</v>
      </c>
      <c r="G74">
        <v>1117</v>
      </c>
      <c r="H74">
        <v>1</v>
      </c>
      <c r="I74">
        <v>0</v>
      </c>
      <c r="J74" s="11">
        <f t="shared" si="6"/>
        <v>1</v>
      </c>
      <c r="K74" s="2">
        <v>43012</v>
      </c>
      <c r="L74" t="s">
        <v>16</v>
      </c>
      <c r="M74" s="6">
        <v>0</v>
      </c>
      <c r="N74" s="8">
        <v>1</v>
      </c>
      <c r="AC74" s="3">
        <f t="shared" si="7"/>
        <v>1</v>
      </c>
      <c r="AD74" s="38">
        <f t="shared" si="8"/>
        <v>1</v>
      </c>
      <c r="AE74" s="11">
        <f t="shared" si="5"/>
        <v>0</v>
      </c>
      <c r="AF74" s="11">
        <f t="shared" si="9"/>
        <v>0</v>
      </c>
    </row>
    <row r="75" spans="1:32" x14ac:dyDescent="0.25">
      <c r="A75" t="s">
        <v>234</v>
      </c>
      <c r="C75" s="1" t="s">
        <v>251</v>
      </c>
      <c r="D75" s="3" t="s">
        <v>252</v>
      </c>
      <c r="E75" s="3" t="s">
        <v>253</v>
      </c>
      <c r="F75" t="s">
        <v>15</v>
      </c>
      <c r="G75">
        <v>1351</v>
      </c>
      <c r="H75">
        <v>1</v>
      </c>
      <c r="I75">
        <v>0</v>
      </c>
      <c r="J75" s="11">
        <f t="shared" si="6"/>
        <v>1</v>
      </c>
      <c r="K75" s="2">
        <v>43734</v>
      </c>
      <c r="L75" t="s">
        <v>16</v>
      </c>
      <c r="M75" s="6">
        <v>0</v>
      </c>
      <c r="N75" s="8">
        <v>1</v>
      </c>
      <c r="AC75" s="3">
        <f t="shared" si="7"/>
        <v>1</v>
      </c>
      <c r="AD75" s="38">
        <f t="shared" si="8"/>
        <v>1</v>
      </c>
      <c r="AE75" s="11">
        <f t="shared" si="5"/>
        <v>0</v>
      </c>
      <c r="AF75" s="11">
        <f t="shared" si="9"/>
        <v>0</v>
      </c>
    </row>
    <row r="76" spans="1:32" x14ac:dyDescent="0.25">
      <c r="A76" t="s">
        <v>234</v>
      </c>
      <c r="C76" s="1" t="s">
        <v>254</v>
      </c>
      <c r="D76" s="3" t="s">
        <v>255</v>
      </c>
      <c r="E76" s="3" t="s">
        <v>256</v>
      </c>
      <c r="F76" t="s">
        <v>15</v>
      </c>
      <c r="G76">
        <v>2128</v>
      </c>
      <c r="H76">
        <v>4</v>
      </c>
      <c r="I76">
        <v>0</v>
      </c>
      <c r="J76" s="11">
        <f t="shared" si="6"/>
        <v>4</v>
      </c>
      <c r="K76" s="2">
        <v>44167</v>
      </c>
      <c r="L76" t="s">
        <v>16</v>
      </c>
      <c r="M76" s="6">
        <v>0</v>
      </c>
      <c r="N76" s="8">
        <v>2</v>
      </c>
      <c r="O76" s="8">
        <v>2</v>
      </c>
      <c r="AC76" s="3">
        <f t="shared" si="7"/>
        <v>4</v>
      </c>
      <c r="AD76" s="38">
        <f t="shared" si="8"/>
        <v>4</v>
      </c>
      <c r="AE76" s="11">
        <f t="shared" si="5"/>
        <v>0</v>
      </c>
      <c r="AF76" s="11">
        <f t="shared" si="9"/>
        <v>0</v>
      </c>
    </row>
    <row r="77" spans="1:32" x14ac:dyDescent="0.25">
      <c r="A77" t="s">
        <v>234</v>
      </c>
      <c r="C77" s="1" t="s">
        <v>257</v>
      </c>
      <c r="D77" s="3" t="s">
        <v>258</v>
      </c>
      <c r="E77" s="3" t="s">
        <v>259</v>
      </c>
      <c r="F77" t="s">
        <v>14</v>
      </c>
      <c r="G77">
        <v>2816</v>
      </c>
      <c r="H77">
        <v>5</v>
      </c>
      <c r="I77">
        <v>0</v>
      </c>
      <c r="J77" s="11">
        <f t="shared" si="6"/>
        <v>5</v>
      </c>
      <c r="K77" s="2">
        <v>44393</v>
      </c>
      <c r="L77" t="s">
        <v>16</v>
      </c>
      <c r="M77" s="6">
        <v>0</v>
      </c>
      <c r="N77" s="8">
        <v>1</v>
      </c>
      <c r="O77" s="8">
        <v>2</v>
      </c>
      <c r="P77" s="8">
        <v>2</v>
      </c>
      <c r="AC77" s="3">
        <f t="shared" si="7"/>
        <v>5</v>
      </c>
      <c r="AD77" s="38">
        <f t="shared" si="8"/>
        <v>5</v>
      </c>
      <c r="AE77" s="11">
        <f t="shared" si="5"/>
        <v>0</v>
      </c>
      <c r="AF77" s="11">
        <f t="shared" si="9"/>
        <v>0</v>
      </c>
    </row>
    <row r="78" spans="1:32" x14ac:dyDescent="0.25">
      <c r="A78" t="s">
        <v>234</v>
      </c>
      <c r="C78" s="1" t="s">
        <v>260</v>
      </c>
      <c r="D78" s="3" t="s">
        <v>261</v>
      </c>
      <c r="E78" s="3" t="s">
        <v>262</v>
      </c>
      <c r="F78" t="s">
        <v>14</v>
      </c>
      <c r="G78">
        <v>1100</v>
      </c>
      <c r="H78">
        <v>7</v>
      </c>
      <c r="I78">
        <v>0</v>
      </c>
      <c r="J78" s="11">
        <f t="shared" si="6"/>
        <v>7</v>
      </c>
      <c r="K78" s="2">
        <v>44656</v>
      </c>
      <c r="L78" t="s">
        <v>16</v>
      </c>
      <c r="M78" s="6">
        <v>0</v>
      </c>
      <c r="AC78" s="3">
        <f t="shared" si="7"/>
        <v>0</v>
      </c>
      <c r="AD78" s="38">
        <f t="shared" si="8"/>
        <v>0</v>
      </c>
      <c r="AE78" s="11">
        <f t="shared" si="5"/>
        <v>-7</v>
      </c>
      <c r="AF78" s="11">
        <f t="shared" si="9"/>
        <v>-7</v>
      </c>
    </row>
    <row r="79" spans="1:32" x14ac:dyDescent="0.25">
      <c r="A79" t="s">
        <v>234</v>
      </c>
      <c r="C79" s="1" t="s">
        <v>263</v>
      </c>
      <c r="D79" s="3" t="s">
        <v>264</v>
      </c>
      <c r="E79" s="3" t="s">
        <v>265</v>
      </c>
      <c r="F79" t="s">
        <v>15</v>
      </c>
      <c r="G79">
        <v>815</v>
      </c>
      <c r="H79">
        <v>1</v>
      </c>
      <c r="I79">
        <v>0</v>
      </c>
      <c r="J79" s="11">
        <f t="shared" si="6"/>
        <v>1</v>
      </c>
      <c r="K79" s="2">
        <v>44880</v>
      </c>
      <c r="L79" t="s">
        <v>16</v>
      </c>
      <c r="M79" s="6">
        <v>0</v>
      </c>
      <c r="N79" s="8">
        <v>1</v>
      </c>
      <c r="AC79" s="3">
        <f t="shared" si="7"/>
        <v>1</v>
      </c>
      <c r="AD79" s="38">
        <f t="shared" si="8"/>
        <v>1</v>
      </c>
      <c r="AE79" s="11">
        <f t="shared" si="5"/>
        <v>0</v>
      </c>
      <c r="AF79" s="11">
        <f t="shared" si="9"/>
        <v>0</v>
      </c>
    </row>
    <row r="80" spans="1:32" x14ac:dyDescent="0.25">
      <c r="A80" t="s">
        <v>234</v>
      </c>
      <c r="C80" s="1" t="s">
        <v>266</v>
      </c>
      <c r="D80" s="3" t="s">
        <v>267</v>
      </c>
      <c r="E80" s="3" t="s">
        <v>268</v>
      </c>
      <c r="F80" t="s">
        <v>14</v>
      </c>
      <c r="G80">
        <v>176</v>
      </c>
      <c r="H80">
        <v>1</v>
      </c>
      <c r="I80">
        <v>0</v>
      </c>
      <c r="J80" s="11">
        <f t="shared" si="6"/>
        <v>1</v>
      </c>
      <c r="K80" s="2">
        <v>44995</v>
      </c>
      <c r="L80" t="s">
        <v>21</v>
      </c>
      <c r="M80" s="6">
        <v>0</v>
      </c>
      <c r="O80" s="8">
        <v>1</v>
      </c>
      <c r="AC80" s="3">
        <f t="shared" si="7"/>
        <v>1</v>
      </c>
      <c r="AD80" s="38">
        <f t="shared" si="8"/>
        <v>1</v>
      </c>
      <c r="AE80" s="11">
        <f t="shared" si="5"/>
        <v>0</v>
      </c>
      <c r="AF80" s="11">
        <f t="shared" si="9"/>
        <v>0</v>
      </c>
    </row>
    <row r="81" spans="1:32" x14ac:dyDescent="0.25">
      <c r="A81" t="s">
        <v>234</v>
      </c>
      <c r="C81" s="1" t="s">
        <v>269</v>
      </c>
      <c r="D81" s="3" t="s">
        <v>270</v>
      </c>
      <c r="E81" s="3" t="s">
        <v>271</v>
      </c>
      <c r="F81" t="s">
        <v>15</v>
      </c>
      <c r="G81">
        <v>806</v>
      </c>
      <c r="H81">
        <v>1</v>
      </c>
      <c r="I81">
        <v>0</v>
      </c>
      <c r="J81" s="11">
        <f t="shared" si="6"/>
        <v>1</v>
      </c>
      <c r="K81" s="2">
        <v>45000</v>
      </c>
      <c r="L81" t="s">
        <v>21</v>
      </c>
      <c r="M81" s="6">
        <v>0</v>
      </c>
      <c r="O81" s="8">
        <v>1</v>
      </c>
      <c r="AC81" s="3">
        <f t="shared" si="7"/>
        <v>1</v>
      </c>
      <c r="AD81" s="38">
        <f t="shared" si="8"/>
        <v>1</v>
      </c>
      <c r="AE81" s="11">
        <f t="shared" si="5"/>
        <v>0</v>
      </c>
      <c r="AF81" s="11">
        <f t="shared" si="9"/>
        <v>0</v>
      </c>
    </row>
    <row r="82" spans="1:32" x14ac:dyDescent="0.25">
      <c r="A82" t="s">
        <v>234</v>
      </c>
      <c r="C82" s="1" t="s">
        <v>272</v>
      </c>
      <c r="D82" s="3" t="s">
        <v>273</v>
      </c>
      <c r="E82" s="3" t="s">
        <v>274</v>
      </c>
      <c r="F82" t="s">
        <v>15</v>
      </c>
      <c r="G82">
        <v>803</v>
      </c>
      <c r="H82">
        <v>1</v>
      </c>
      <c r="I82">
        <v>0</v>
      </c>
      <c r="J82" s="11">
        <f t="shared" si="6"/>
        <v>1</v>
      </c>
      <c r="K82" s="2">
        <v>45008</v>
      </c>
      <c r="L82" t="s">
        <v>76</v>
      </c>
      <c r="M82" s="6">
        <v>1</v>
      </c>
      <c r="AC82" s="3">
        <f t="shared" si="7"/>
        <v>0</v>
      </c>
      <c r="AD82" s="38">
        <f t="shared" si="8"/>
        <v>0</v>
      </c>
      <c r="AE82" s="11">
        <f t="shared" si="5"/>
        <v>-1</v>
      </c>
      <c r="AF82" s="11">
        <f t="shared" si="9"/>
        <v>0</v>
      </c>
    </row>
    <row r="83" spans="1:32" x14ac:dyDescent="0.25">
      <c r="A83" t="s">
        <v>234</v>
      </c>
      <c r="C83" s="1" t="s">
        <v>275</v>
      </c>
      <c r="D83" s="3" t="s">
        <v>276</v>
      </c>
      <c r="E83" s="3" t="s">
        <v>277</v>
      </c>
      <c r="F83" t="s">
        <v>14</v>
      </c>
      <c r="G83">
        <v>1148</v>
      </c>
      <c r="H83">
        <v>1</v>
      </c>
      <c r="I83">
        <v>0</v>
      </c>
      <c r="J83" s="11">
        <f t="shared" si="6"/>
        <v>1</v>
      </c>
      <c r="K83" s="2">
        <v>45159</v>
      </c>
      <c r="L83" t="s">
        <v>21</v>
      </c>
      <c r="M83" s="6">
        <v>0</v>
      </c>
      <c r="O83" s="8">
        <v>1</v>
      </c>
      <c r="AC83" s="3">
        <f t="shared" si="7"/>
        <v>1</v>
      </c>
      <c r="AD83" s="38">
        <f t="shared" si="8"/>
        <v>1</v>
      </c>
      <c r="AE83" s="11">
        <f t="shared" si="5"/>
        <v>0</v>
      </c>
      <c r="AF83" s="11">
        <f t="shared" si="9"/>
        <v>0</v>
      </c>
    </row>
    <row r="84" spans="1:32" x14ac:dyDescent="0.25">
      <c r="A84" t="s">
        <v>234</v>
      </c>
      <c r="C84" s="1" t="s">
        <v>278</v>
      </c>
      <c r="D84" s="3" t="s">
        <v>279</v>
      </c>
      <c r="E84" s="3" t="s">
        <v>280</v>
      </c>
      <c r="F84" t="s">
        <v>14</v>
      </c>
      <c r="G84">
        <v>4843</v>
      </c>
      <c r="H84">
        <v>3</v>
      </c>
      <c r="I84">
        <v>2</v>
      </c>
      <c r="J84" s="11">
        <f t="shared" si="6"/>
        <v>1</v>
      </c>
      <c r="K84" s="2">
        <v>45314</v>
      </c>
      <c r="L84" t="s">
        <v>16</v>
      </c>
      <c r="M84" s="6">
        <v>0</v>
      </c>
      <c r="N84" s="8">
        <v>1</v>
      </c>
      <c r="AC84" s="3">
        <f t="shared" si="7"/>
        <v>1</v>
      </c>
      <c r="AD84" s="38">
        <f t="shared" si="8"/>
        <v>1</v>
      </c>
      <c r="AE84" s="11">
        <f t="shared" si="5"/>
        <v>0</v>
      </c>
      <c r="AF84" s="11">
        <f t="shared" si="9"/>
        <v>0</v>
      </c>
    </row>
    <row r="85" spans="1:32" x14ac:dyDescent="0.25">
      <c r="A85" t="s">
        <v>234</v>
      </c>
      <c r="C85" s="1" t="s">
        <v>281</v>
      </c>
      <c r="D85" s="3" t="s">
        <v>282</v>
      </c>
      <c r="E85" s="3" t="s">
        <v>283</v>
      </c>
      <c r="F85" t="s">
        <v>15</v>
      </c>
      <c r="G85">
        <v>1539</v>
      </c>
      <c r="H85">
        <v>1</v>
      </c>
      <c r="I85">
        <v>0</v>
      </c>
      <c r="J85" s="11">
        <f t="shared" si="6"/>
        <v>1</v>
      </c>
      <c r="K85" s="2">
        <v>45345</v>
      </c>
      <c r="L85" t="s">
        <v>76</v>
      </c>
      <c r="M85" s="6">
        <v>1</v>
      </c>
      <c r="AC85" s="3">
        <f t="shared" si="7"/>
        <v>0</v>
      </c>
      <c r="AD85" s="38">
        <f t="shared" si="8"/>
        <v>0</v>
      </c>
      <c r="AE85" s="11">
        <f t="shared" si="5"/>
        <v>-1</v>
      </c>
      <c r="AF85" s="11">
        <f t="shared" si="9"/>
        <v>0</v>
      </c>
    </row>
    <row r="86" spans="1:32" x14ac:dyDescent="0.25">
      <c r="A86" t="s">
        <v>234</v>
      </c>
      <c r="C86" s="1" t="s">
        <v>284</v>
      </c>
      <c r="D86" s="3" t="s">
        <v>285</v>
      </c>
      <c r="E86" s="3" t="s">
        <v>286</v>
      </c>
      <c r="F86" t="s">
        <v>14</v>
      </c>
      <c r="G86">
        <v>1442</v>
      </c>
      <c r="H86">
        <v>2</v>
      </c>
      <c r="I86">
        <v>0</v>
      </c>
      <c r="J86" s="11">
        <f t="shared" si="6"/>
        <v>2</v>
      </c>
      <c r="K86" s="2">
        <v>45397</v>
      </c>
      <c r="L86" t="s">
        <v>76</v>
      </c>
      <c r="M86" s="6">
        <v>2</v>
      </c>
      <c r="AC86" s="3">
        <f t="shared" si="7"/>
        <v>0</v>
      </c>
      <c r="AD86" s="38">
        <f t="shared" si="8"/>
        <v>0</v>
      </c>
      <c r="AE86" s="11">
        <f t="shared" si="5"/>
        <v>-2</v>
      </c>
      <c r="AF86" s="11">
        <f t="shared" si="9"/>
        <v>0</v>
      </c>
    </row>
    <row r="87" spans="1:32" x14ac:dyDescent="0.25">
      <c r="A87" t="s">
        <v>234</v>
      </c>
      <c r="C87" s="1" t="s">
        <v>287</v>
      </c>
      <c r="D87" s="3" t="s">
        <v>288</v>
      </c>
      <c r="E87" s="3" t="s">
        <v>289</v>
      </c>
      <c r="F87" t="s">
        <v>14</v>
      </c>
      <c r="G87">
        <v>1887</v>
      </c>
      <c r="H87">
        <v>2</v>
      </c>
      <c r="I87">
        <v>0</v>
      </c>
      <c r="J87" s="11">
        <f t="shared" si="6"/>
        <v>2</v>
      </c>
      <c r="K87" s="2">
        <v>45593</v>
      </c>
      <c r="L87" t="s">
        <v>16</v>
      </c>
      <c r="M87" s="6">
        <v>0</v>
      </c>
      <c r="N87" s="8">
        <v>1</v>
      </c>
      <c r="O87" s="8">
        <v>1</v>
      </c>
      <c r="AC87" s="3">
        <f t="shared" si="7"/>
        <v>2</v>
      </c>
      <c r="AD87" s="38">
        <f t="shared" si="8"/>
        <v>2</v>
      </c>
      <c r="AE87" s="11">
        <f t="shared" si="5"/>
        <v>0</v>
      </c>
      <c r="AF87" s="11">
        <f t="shared" si="9"/>
        <v>0</v>
      </c>
    </row>
    <row r="88" spans="1:32" x14ac:dyDescent="0.25">
      <c r="A88" t="s">
        <v>234</v>
      </c>
      <c r="C88" s="1" t="s">
        <v>290</v>
      </c>
      <c r="D88" s="3" t="s">
        <v>291</v>
      </c>
      <c r="E88" s="3" t="s">
        <v>292</v>
      </c>
      <c r="F88" t="s">
        <v>14</v>
      </c>
      <c r="G88">
        <v>558</v>
      </c>
      <c r="H88">
        <v>1</v>
      </c>
      <c r="I88">
        <v>0</v>
      </c>
      <c r="J88" s="11">
        <f t="shared" si="6"/>
        <v>1</v>
      </c>
      <c r="K88" s="2">
        <v>45673</v>
      </c>
      <c r="L88" t="s">
        <v>21</v>
      </c>
      <c r="M88" s="6">
        <v>0</v>
      </c>
      <c r="O88" s="8">
        <v>1</v>
      </c>
      <c r="AC88" s="3">
        <f t="shared" si="7"/>
        <v>1</v>
      </c>
      <c r="AD88" s="38">
        <f t="shared" si="8"/>
        <v>1</v>
      </c>
      <c r="AE88" s="11">
        <f t="shared" si="5"/>
        <v>0</v>
      </c>
      <c r="AF88" s="11">
        <f t="shared" si="9"/>
        <v>0</v>
      </c>
    </row>
    <row r="89" spans="1:32" x14ac:dyDescent="0.25">
      <c r="A89" t="s">
        <v>234</v>
      </c>
      <c r="C89" s="1" t="s">
        <v>293</v>
      </c>
      <c r="D89" s="3" t="s">
        <v>294</v>
      </c>
      <c r="E89" s="3" t="s">
        <v>295</v>
      </c>
      <c r="F89" t="s">
        <v>15</v>
      </c>
      <c r="G89">
        <v>3406</v>
      </c>
      <c r="H89">
        <v>2</v>
      </c>
      <c r="I89">
        <v>0</v>
      </c>
      <c r="J89" s="11">
        <f t="shared" si="6"/>
        <v>2</v>
      </c>
      <c r="K89" s="2">
        <v>45819</v>
      </c>
      <c r="L89" t="s">
        <v>16</v>
      </c>
      <c r="M89" s="6">
        <v>0</v>
      </c>
      <c r="N89" s="8">
        <v>1</v>
      </c>
      <c r="O89" s="8">
        <v>1</v>
      </c>
      <c r="AC89" s="3">
        <f t="shared" si="7"/>
        <v>2</v>
      </c>
      <c r="AD89" s="38">
        <f t="shared" si="8"/>
        <v>2</v>
      </c>
      <c r="AE89" s="11">
        <f t="shared" si="5"/>
        <v>0</v>
      </c>
      <c r="AF89" s="11">
        <f t="shared" si="9"/>
        <v>0</v>
      </c>
    </row>
    <row r="90" spans="1:32" x14ac:dyDescent="0.25">
      <c r="A90" t="s">
        <v>234</v>
      </c>
      <c r="C90" s="1" t="s">
        <v>296</v>
      </c>
      <c r="D90" s="3" t="s">
        <v>291</v>
      </c>
      <c r="E90" s="3" t="s">
        <v>297</v>
      </c>
      <c r="F90" t="s">
        <v>15</v>
      </c>
      <c r="G90">
        <v>435</v>
      </c>
      <c r="H90">
        <v>1</v>
      </c>
      <c r="I90">
        <v>0</v>
      </c>
      <c r="J90" s="11">
        <f t="shared" si="6"/>
        <v>1</v>
      </c>
      <c r="K90" s="2">
        <v>45849</v>
      </c>
      <c r="L90" t="s">
        <v>21</v>
      </c>
      <c r="M90" s="6">
        <v>0</v>
      </c>
      <c r="O90" s="8">
        <v>1</v>
      </c>
      <c r="AC90" s="3">
        <f t="shared" si="7"/>
        <v>1</v>
      </c>
      <c r="AD90" s="38">
        <f t="shared" si="8"/>
        <v>1</v>
      </c>
      <c r="AE90" s="11">
        <f t="shared" si="5"/>
        <v>0</v>
      </c>
      <c r="AF90" s="11">
        <f t="shared" si="9"/>
        <v>0</v>
      </c>
    </row>
    <row r="91" spans="1:32" x14ac:dyDescent="0.25">
      <c r="A91" t="s">
        <v>234</v>
      </c>
      <c r="C91" s="1" t="s">
        <v>298</v>
      </c>
      <c r="D91" s="3" t="s">
        <v>299</v>
      </c>
      <c r="E91" s="3" t="s">
        <v>300</v>
      </c>
      <c r="F91" t="s">
        <v>15</v>
      </c>
      <c r="G91">
        <v>0</v>
      </c>
      <c r="H91">
        <v>3</v>
      </c>
      <c r="I91">
        <v>0</v>
      </c>
      <c r="J91" s="11">
        <f t="shared" si="6"/>
        <v>3</v>
      </c>
      <c r="K91" s="2">
        <v>45853</v>
      </c>
      <c r="L91" t="s">
        <v>16</v>
      </c>
      <c r="M91" s="6">
        <v>0</v>
      </c>
      <c r="N91" s="8">
        <v>2</v>
      </c>
      <c r="O91" s="8">
        <v>1</v>
      </c>
      <c r="AC91" s="3">
        <f t="shared" si="7"/>
        <v>3</v>
      </c>
      <c r="AD91" s="38">
        <f t="shared" si="8"/>
        <v>3</v>
      </c>
      <c r="AE91" s="11">
        <f t="shared" si="5"/>
        <v>0</v>
      </c>
      <c r="AF91" s="11">
        <f t="shared" si="9"/>
        <v>0</v>
      </c>
    </row>
    <row r="92" spans="1:32" x14ac:dyDescent="0.25">
      <c r="A92" t="s">
        <v>234</v>
      </c>
      <c r="C92" s="1" t="s">
        <v>301</v>
      </c>
      <c r="D92" s="3" t="s">
        <v>302</v>
      </c>
      <c r="E92" s="3" t="s">
        <v>303</v>
      </c>
      <c r="F92" t="s">
        <v>14</v>
      </c>
      <c r="G92">
        <v>1651</v>
      </c>
      <c r="H92">
        <v>3</v>
      </c>
      <c r="I92">
        <v>0</v>
      </c>
      <c r="J92" s="11">
        <f t="shared" si="6"/>
        <v>3</v>
      </c>
      <c r="K92" s="2">
        <v>45875</v>
      </c>
      <c r="L92" t="s">
        <v>21</v>
      </c>
      <c r="M92" s="6">
        <v>0</v>
      </c>
      <c r="P92" s="8">
        <v>1</v>
      </c>
      <c r="Q92" s="8">
        <v>1</v>
      </c>
      <c r="R92" s="8">
        <v>1</v>
      </c>
      <c r="AC92" s="3">
        <f t="shared" si="7"/>
        <v>3</v>
      </c>
      <c r="AD92" s="38">
        <f t="shared" si="8"/>
        <v>3</v>
      </c>
      <c r="AE92" s="11">
        <f t="shared" si="5"/>
        <v>0</v>
      </c>
      <c r="AF92" s="11">
        <f t="shared" si="9"/>
        <v>0</v>
      </c>
    </row>
    <row r="93" spans="1:32" x14ac:dyDescent="0.25">
      <c r="A93" t="s">
        <v>234</v>
      </c>
      <c r="C93" s="1" t="s">
        <v>304</v>
      </c>
      <c r="D93" s="3" t="s">
        <v>305</v>
      </c>
      <c r="E93" s="3" t="s">
        <v>306</v>
      </c>
      <c r="F93" t="s">
        <v>14</v>
      </c>
      <c r="G93">
        <v>543</v>
      </c>
      <c r="H93">
        <v>2</v>
      </c>
      <c r="I93">
        <v>1</v>
      </c>
      <c r="J93" s="11">
        <f t="shared" si="6"/>
        <v>1</v>
      </c>
      <c r="K93" s="2">
        <v>45968</v>
      </c>
      <c r="L93" t="s">
        <v>21</v>
      </c>
      <c r="M93" s="6">
        <v>0</v>
      </c>
      <c r="O93" s="8">
        <v>1</v>
      </c>
      <c r="AC93" s="3">
        <f t="shared" si="7"/>
        <v>1</v>
      </c>
      <c r="AD93" s="38">
        <f t="shared" si="8"/>
        <v>1</v>
      </c>
      <c r="AE93" s="11">
        <f t="shared" si="5"/>
        <v>0</v>
      </c>
      <c r="AF93" s="11">
        <f t="shared" si="9"/>
        <v>0</v>
      </c>
    </row>
    <row r="94" spans="1:32" x14ac:dyDescent="0.25">
      <c r="A94" t="s">
        <v>307</v>
      </c>
      <c r="C94" s="1" t="s">
        <v>308</v>
      </c>
      <c r="D94" s="3" t="s">
        <v>309</v>
      </c>
      <c r="E94" s="3" t="s">
        <v>310</v>
      </c>
      <c r="F94" t="s">
        <v>14</v>
      </c>
      <c r="G94">
        <v>894</v>
      </c>
      <c r="H94">
        <v>1</v>
      </c>
      <c r="I94">
        <v>0</v>
      </c>
      <c r="J94" s="11">
        <f t="shared" si="6"/>
        <v>1</v>
      </c>
      <c r="K94" s="2">
        <v>43608</v>
      </c>
      <c r="L94" t="s">
        <v>16</v>
      </c>
      <c r="M94" s="6">
        <v>0</v>
      </c>
      <c r="N94" s="8">
        <v>1</v>
      </c>
      <c r="AC94" s="3">
        <f t="shared" si="7"/>
        <v>1</v>
      </c>
      <c r="AD94" s="38">
        <f t="shared" si="8"/>
        <v>1</v>
      </c>
      <c r="AE94" s="11">
        <f t="shared" si="5"/>
        <v>0</v>
      </c>
      <c r="AF94" s="11">
        <f t="shared" si="9"/>
        <v>0</v>
      </c>
    </row>
    <row r="95" spans="1:32" x14ac:dyDescent="0.25">
      <c r="A95" t="s">
        <v>307</v>
      </c>
      <c r="C95" s="1" t="s">
        <v>311</v>
      </c>
      <c r="D95" s="3" t="s">
        <v>312</v>
      </c>
      <c r="E95" s="3" t="s">
        <v>313</v>
      </c>
      <c r="F95" t="s">
        <v>14</v>
      </c>
      <c r="G95">
        <v>3335</v>
      </c>
      <c r="H95">
        <v>1</v>
      </c>
      <c r="I95">
        <v>0</v>
      </c>
      <c r="J95" s="11">
        <f t="shared" si="6"/>
        <v>1</v>
      </c>
      <c r="K95" s="2">
        <v>44691</v>
      </c>
      <c r="L95" t="s">
        <v>21</v>
      </c>
      <c r="M95" s="6">
        <v>0</v>
      </c>
      <c r="O95" s="8">
        <v>1</v>
      </c>
      <c r="AC95" s="3">
        <f t="shared" si="7"/>
        <v>1</v>
      </c>
      <c r="AD95" s="38">
        <f t="shared" si="8"/>
        <v>1</v>
      </c>
      <c r="AE95" s="11">
        <f t="shared" si="5"/>
        <v>0</v>
      </c>
      <c r="AF95" s="11">
        <f t="shared" si="9"/>
        <v>0</v>
      </c>
    </row>
    <row r="96" spans="1:32" x14ac:dyDescent="0.25">
      <c r="A96" t="s">
        <v>307</v>
      </c>
      <c r="C96" s="1" t="s">
        <v>314</v>
      </c>
      <c r="D96" s="3" t="s">
        <v>315</v>
      </c>
      <c r="E96" s="3" t="s">
        <v>316</v>
      </c>
      <c r="F96" t="s">
        <v>14</v>
      </c>
      <c r="G96">
        <v>674</v>
      </c>
      <c r="H96">
        <v>1</v>
      </c>
      <c r="I96">
        <v>0</v>
      </c>
      <c r="J96" s="11">
        <f t="shared" si="6"/>
        <v>1</v>
      </c>
      <c r="K96" s="2">
        <v>45330</v>
      </c>
      <c r="L96" t="s">
        <v>21</v>
      </c>
      <c r="M96" s="6">
        <v>0</v>
      </c>
      <c r="O96" s="8">
        <v>1</v>
      </c>
      <c r="AC96" s="3">
        <f t="shared" si="7"/>
        <v>1</v>
      </c>
      <c r="AD96" s="38">
        <f t="shared" si="8"/>
        <v>1</v>
      </c>
      <c r="AE96" s="11">
        <f t="shared" si="5"/>
        <v>0</v>
      </c>
      <c r="AF96" s="11">
        <f t="shared" si="9"/>
        <v>0</v>
      </c>
    </row>
    <row r="97" spans="1:32" x14ac:dyDescent="0.25">
      <c r="A97" t="s">
        <v>317</v>
      </c>
      <c r="C97" s="1" t="s">
        <v>318</v>
      </c>
      <c r="D97" s="3" t="s">
        <v>319</v>
      </c>
      <c r="E97" s="3" t="s">
        <v>320</v>
      </c>
      <c r="F97" t="s">
        <v>14</v>
      </c>
      <c r="G97">
        <v>405</v>
      </c>
      <c r="H97">
        <v>1</v>
      </c>
      <c r="I97">
        <v>0</v>
      </c>
      <c r="J97" s="11">
        <f t="shared" si="6"/>
        <v>1</v>
      </c>
      <c r="K97" s="2">
        <v>43224</v>
      </c>
      <c r="L97" t="s">
        <v>76</v>
      </c>
      <c r="M97" s="6">
        <v>1</v>
      </c>
      <c r="AC97" s="3">
        <f t="shared" si="7"/>
        <v>0</v>
      </c>
      <c r="AD97" s="38">
        <f t="shared" si="8"/>
        <v>0</v>
      </c>
      <c r="AE97" s="11">
        <f t="shared" si="5"/>
        <v>-1</v>
      </c>
      <c r="AF97" s="11">
        <f t="shared" si="9"/>
        <v>0</v>
      </c>
    </row>
    <row r="98" spans="1:32" x14ac:dyDescent="0.25">
      <c r="A98" t="s">
        <v>317</v>
      </c>
      <c r="C98" s="1" t="s">
        <v>321</v>
      </c>
      <c r="D98" s="3" t="s">
        <v>322</v>
      </c>
      <c r="E98" s="3" t="s">
        <v>323</v>
      </c>
      <c r="F98" t="s">
        <v>14</v>
      </c>
      <c r="G98">
        <v>12326</v>
      </c>
      <c r="H98">
        <v>6</v>
      </c>
      <c r="I98">
        <v>0</v>
      </c>
      <c r="J98" s="11">
        <f t="shared" si="6"/>
        <v>6</v>
      </c>
      <c r="K98" s="2">
        <v>44551</v>
      </c>
      <c r="L98" t="s">
        <v>16</v>
      </c>
      <c r="M98" s="6">
        <v>0</v>
      </c>
      <c r="O98" s="8">
        <v>4</v>
      </c>
      <c r="P98" s="8">
        <v>2</v>
      </c>
      <c r="AC98" s="3">
        <f t="shared" si="7"/>
        <v>6</v>
      </c>
      <c r="AD98" s="38">
        <f t="shared" si="8"/>
        <v>6</v>
      </c>
      <c r="AE98" s="11">
        <f t="shared" si="5"/>
        <v>0</v>
      </c>
      <c r="AF98" s="11">
        <f t="shared" si="9"/>
        <v>0</v>
      </c>
    </row>
    <row r="99" spans="1:32" x14ac:dyDescent="0.25">
      <c r="A99" t="s">
        <v>317</v>
      </c>
      <c r="B99" s="1" t="s">
        <v>2038</v>
      </c>
      <c r="C99" s="1" t="s">
        <v>324</v>
      </c>
      <c r="D99" s="3" t="s">
        <v>325</v>
      </c>
      <c r="E99" s="3" t="s">
        <v>326</v>
      </c>
      <c r="F99" t="s">
        <v>15</v>
      </c>
      <c r="G99">
        <v>0</v>
      </c>
      <c r="H99">
        <v>10</v>
      </c>
      <c r="I99">
        <v>0</v>
      </c>
      <c r="J99" s="11">
        <f t="shared" si="6"/>
        <v>10</v>
      </c>
      <c r="K99" s="2">
        <v>45701</v>
      </c>
      <c r="L99" t="s">
        <v>21</v>
      </c>
      <c r="M99" s="6">
        <v>0</v>
      </c>
      <c r="O99" s="8">
        <v>6</v>
      </c>
      <c r="P99" s="8">
        <v>4</v>
      </c>
      <c r="AC99" s="3">
        <f t="shared" si="7"/>
        <v>10</v>
      </c>
      <c r="AD99" s="38">
        <f t="shared" si="8"/>
        <v>10</v>
      </c>
      <c r="AE99" s="11">
        <f t="shared" si="5"/>
        <v>0</v>
      </c>
      <c r="AF99" s="11">
        <f t="shared" si="9"/>
        <v>0</v>
      </c>
    </row>
    <row r="100" spans="1:32" x14ac:dyDescent="0.25">
      <c r="A100" t="s">
        <v>317</v>
      </c>
      <c r="C100" s="1" t="s">
        <v>327</v>
      </c>
      <c r="D100" s="3" t="s">
        <v>328</v>
      </c>
      <c r="E100" s="3" t="s">
        <v>329</v>
      </c>
      <c r="F100" t="s">
        <v>14</v>
      </c>
      <c r="G100">
        <v>171</v>
      </c>
      <c r="H100">
        <v>1</v>
      </c>
      <c r="I100">
        <v>0</v>
      </c>
      <c r="J100" s="11">
        <f t="shared" si="6"/>
        <v>1</v>
      </c>
      <c r="K100" s="2">
        <v>45758</v>
      </c>
      <c r="L100" t="s">
        <v>21</v>
      </c>
      <c r="M100" s="6">
        <v>0</v>
      </c>
      <c r="O100" s="8">
        <v>1</v>
      </c>
      <c r="AC100" s="3">
        <f t="shared" si="7"/>
        <v>1</v>
      </c>
      <c r="AD100" s="38">
        <f t="shared" si="8"/>
        <v>1</v>
      </c>
      <c r="AE100" s="11">
        <f t="shared" si="5"/>
        <v>0</v>
      </c>
      <c r="AF100" s="11">
        <f t="shared" si="9"/>
        <v>0</v>
      </c>
    </row>
    <row r="101" spans="1:32" x14ac:dyDescent="0.25">
      <c r="A101" t="s">
        <v>317</v>
      </c>
      <c r="C101" s="1" t="s">
        <v>330</v>
      </c>
      <c r="D101" s="3" t="s">
        <v>331</v>
      </c>
      <c r="E101" s="3" t="s">
        <v>332</v>
      </c>
      <c r="F101" t="s">
        <v>14</v>
      </c>
      <c r="G101">
        <v>273</v>
      </c>
      <c r="H101">
        <v>1</v>
      </c>
      <c r="I101">
        <v>0</v>
      </c>
      <c r="J101" s="11">
        <f t="shared" si="6"/>
        <v>1</v>
      </c>
      <c r="K101" s="2">
        <v>45813</v>
      </c>
      <c r="L101" t="s">
        <v>21</v>
      </c>
      <c r="M101" s="6">
        <v>0</v>
      </c>
      <c r="O101" s="8">
        <v>1</v>
      </c>
      <c r="AC101" s="3">
        <f t="shared" si="7"/>
        <v>1</v>
      </c>
      <c r="AD101" s="38">
        <f t="shared" si="8"/>
        <v>1</v>
      </c>
      <c r="AE101" s="11">
        <f t="shared" si="5"/>
        <v>0</v>
      </c>
      <c r="AF101" s="11">
        <f t="shared" si="9"/>
        <v>0</v>
      </c>
    </row>
    <row r="102" spans="1:32" x14ac:dyDescent="0.25">
      <c r="A102" t="s">
        <v>317</v>
      </c>
      <c r="C102" s="1" t="s">
        <v>333</v>
      </c>
      <c r="D102" s="3" t="s">
        <v>334</v>
      </c>
      <c r="E102" s="3" t="s">
        <v>335</v>
      </c>
      <c r="F102" t="s">
        <v>14</v>
      </c>
      <c r="G102">
        <v>797</v>
      </c>
      <c r="H102">
        <v>1</v>
      </c>
      <c r="I102">
        <v>0</v>
      </c>
      <c r="J102" s="11">
        <f t="shared" si="6"/>
        <v>1</v>
      </c>
      <c r="K102" s="2">
        <v>45813</v>
      </c>
      <c r="L102" t="s">
        <v>21</v>
      </c>
      <c r="M102" s="6">
        <v>0</v>
      </c>
      <c r="O102" s="8">
        <v>1</v>
      </c>
      <c r="AC102" s="3">
        <f t="shared" si="7"/>
        <v>1</v>
      </c>
      <c r="AD102" s="38">
        <f t="shared" si="8"/>
        <v>1</v>
      </c>
      <c r="AE102" s="11">
        <f t="shared" si="5"/>
        <v>0</v>
      </c>
      <c r="AF102" s="11">
        <f t="shared" si="9"/>
        <v>0</v>
      </c>
    </row>
    <row r="103" spans="1:32" x14ac:dyDescent="0.25">
      <c r="A103" t="s">
        <v>317</v>
      </c>
      <c r="C103" s="1" t="s">
        <v>336</v>
      </c>
      <c r="D103" s="3" t="s">
        <v>337</v>
      </c>
      <c r="E103" s="3" t="s">
        <v>338</v>
      </c>
      <c r="F103" t="s">
        <v>14</v>
      </c>
      <c r="G103">
        <v>3189</v>
      </c>
      <c r="H103">
        <v>1</v>
      </c>
      <c r="I103">
        <v>0</v>
      </c>
      <c r="J103" s="11">
        <f t="shared" si="6"/>
        <v>1</v>
      </c>
      <c r="K103" s="2">
        <v>45869</v>
      </c>
      <c r="L103" t="s">
        <v>21</v>
      </c>
      <c r="M103" s="6">
        <v>0</v>
      </c>
      <c r="O103" s="8">
        <v>1</v>
      </c>
      <c r="AC103" s="3">
        <f t="shared" si="7"/>
        <v>1</v>
      </c>
      <c r="AD103" s="38">
        <f t="shared" si="8"/>
        <v>1</v>
      </c>
      <c r="AE103" s="11">
        <f t="shared" si="5"/>
        <v>0</v>
      </c>
      <c r="AF103" s="11">
        <f t="shared" si="9"/>
        <v>0</v>
      </c>
    </row>
    <row r="104" spans="1:32" x14ac:dyDescent="0.25">
      <c r="A104" t="s">
        <v>339</v>
      </c>
      <c r="C104" s="1" t="s">
        <v>340</v>
      </c>
      <c r="D104" s="3" t="s">
        <v>341</v>
      </c>
      <c r="E104" s="3" t="s">
        <v>342</v>
      </c>
      <c r="F104" t="s">
        <v>14</v>
      </c>
      <c r="G104">
        <v>7914</v>
      </c>
      <c r="H104">
        <v>1</v>
      </c>
      <c r="I104">
        <v>0</v>
      </c>
      <c r="J104" s="11">
        <f t="shared" si="6"/>
        <v>1</v>
      </c>
      <c r="K104" s="2">
        <v>44985</v>
      </c>
      <c r="L104" t="s">
        <v>16</v>
      </c>
      <c r="M104" s="6">
        <v>0</v>
      </c>
      <c r="N104" s="8">
        <v>1</v>
      </c>
      <c r="AC104" s="3">
        <f t="shared" si="7"/>
        <v>1</v>
      </c>
      <c r="AD104" s="38">
        <f t="shared" si="8"/>
        <v>1</v>
      </c>
      <c r="AE104" s="11">
        <f t="shared" si="5"/>
        <v>0</v>
      </c>
      <c r="AF104" s="11">
        <f t="shared" si="9"/>
        <v>0</v>
      </c>
    </row>
    <row r="105" spans="1:32" x14ac:dyDescent="0.25">
      <c r="A105" t="s">
        <v>339</v>
      </c>
      <c r="C105" s="1" t="s">
        <v>343</v>
      </c>
      <c r="D105" s="3" t="s">
        <v>344</v>
      </c>
      <c r="E105" s="3" t="s">
        <v>345</v>
      </c>
      <c r="F105" t="s">
        <v>14</v>
      </c>
      <c r="G105">
        <v>1341</v>
      </c>
      <c r="H105">
        <v>4</v>
      </c>
      <c r="I105">
        <v>0</v>
      </c>
      <c r="J105" s="11">
        <f t="shared" si="6"/>
        <v>4</v>
      </c>
      <c r="K105" s="2">
        <v>45972</v>
      </c>
      <c r="L105" t="s">
        <v>21</v>
      </c>
      <c r="M105" s="6">
        <v>0</v>
      </c>
      <c r="O105" s="8">
        <v>2</v>
      </c>
      <c r="P105" s="8">
        <v>2</v>
      </c>
      <c r="AC105" s="3">
        <f t="shared" si="7"/>
        <v>4</v>
      </c>
      <c r="AD105" s="38">
        <f t="shared" si="8"/>
        <v>4</v>
      </c>
      <c r="AE105" s="11">
        <f t="shared" si="5"/>
        <v>0</v>
      </c>
      <c r="AF105" s="11">
        <f t="shared" si="9"/>
        <v>0</v>
      </c>
    </row>
    <row r="106" spans="1:32" x14ac:dyDescent="0.25">
      <c r="A106" t="s">
        <v>346</v>
      </c>
      <c r="C106" s="1" t="s">
        <v>347</v>
      </c>
      <c r="D106" s="3" t="s">
        <v>348</v>
      </c>
      <c r="E106" s="3" t="s">
        <v>349</v>
      </c>
      <c r="F106" t="s">
        <v>14</v>
      </c>
      <c r="G106">
        <v>1815</v>
      </c>
      <c r="H106">
        <v>2</v>
      </c>
      <c r="I106">
        <v>0</v>
      </c>
      <c r="J106" s="11">
        <f t="shared" si="6"/>
        <v>2</v>
      </c>
      <c r="K106" s="2">
        <v>44649</v>
      </c>
      <c r="L106" t="s">
        <v>16</v>
      </c>
      <c r="M106" s="6">
        <v>0</v>
      </c>
      <c r="N106" s="8">
        <v>2</v>
      </c>
      <c r="AC106" s="3">
        <f t="shared" si="7"/>
        <v>2</v>
      </c>
      <c r="AD106" s="38">
        <f t="shared" si="8"/>
        <v>2</v>
      </c>
      <c r="AE106" s="11">
        <f t="shared" si="5"/>
        <v>0</v>
      </c>
      <c r="AF106" s="11">
        <f t="shared" si="9"/>
        <v>0</v>
      </c>
    </row>
    <row r="107" spans="1:32" x14ac:dyDescent="0.25">
      <c r="A107" t="s">
        <v>346</v>
      </c>
      <c r="C107" s="1" t="s">
        <v>350</v>
      </c>
      <c r="D107" s="3" t="s">
        <v>351</v>
      </c>
      <c r="E107" s="3" t="s">
        <v>352</v>
      </c>
      <c r="F107" t="s">
        <v>14</v>
      </c>
      <c r="G107">
        <v>774</v>
      </c>
      <c r="H107">
        <v>2</v>
      </c>
      <c r="I107">
        <v>0</v>
      </c>
      <c r="J107" s="11">
        <f t="shared" si="6"/>
        <v>2</v>
      </c>
      <c r="K107" s="2">
        <v>44811</v>
      </c>
      <c r="L107" t="s">
        <v>21</v>
      </c>
      <c r="M107" s="6">
        <v>0</v>
      </c>
      <c r="O107" s="8">
        <v>2</v>
      </c>
      <c r="AC107" s="3">
        <f t="shared" si="7"/>
        <v>2</v>
      </c>
      <c r="AD107" s="38">
        <f t="shared" si="8"/>
        <v>2</v>
      </c>
      <c r="AE107" s="11">
        <f t="shared" si="5"/>
        <v>0</v>
      </c>
      <c r="AF107" s="11">
        <f t="shared" si="9"/>
        <v>0</v>
      </c>
    </row>
    <row r="108" spans="1:32" x14ac:dyDescent="0.25">
      <c r="A108" t="s">
        <v>346</v>
      </c>
      <c r="C108" s="1" t="s">
        <v>353</v>
      </c>
      <c r="D108" s="3" t="s">
        <v>354</v>
      </c>
      <c r="E108" s="3" t="s">
        <v>355</v>
      </c>
      <c r="F108" t="s">
        <v>14</v>
      </c>
      <c r="G108">
        <v>0</v>
      </c>
      <c r="H108">
        <v>1</v>
      </c>
      <c r="I108">
        <v>0</v>
      </c>
      <c r="J108" s="11">
        <f t="shared" si="6"/>
        <v>1</v>
      </c>
      <c r="K108" s="2">
        <v>44960</v>
      </c>
      <c r="L108" t="s">
        <v>16</v>
      </c>
      <c r="M108" s="6">
        <v>0</v>
      </c>
      <c r="N108" s="8">
        <v>1</v>
      </c>
      <c r="AC108" s="3">
        <f t="shared" si="7"/>
        <v>1</v>
      </c>
      <c r="AD108" s="38">
        <f t="shared" si="8"/>
        <v>1</v>
      </c>
      <c r="AE108" s="11">
        <f t="shared" si="5"/>
        <v>0</v>
      </c>
      <c r="AF108" s="11">
        <f t="shared" si="9"/>
        <v>0</v>
      </c>
    </row>
    <row r="109" spans="1:32" x14ac:dyDescent="0.25">
      <c r="A109" t="s">
        <v>356</v>
      </c>
      <c r="C109" s="1" t="s">
        <v>357</v>
      </c>
      <c r="D109" s="3" t="s">
        <v>358</v>
      </c>
      <c r="E109" s="3" t="s">
        <v>359</v>
      </c>
      <c r="F109" t="s">
        <v>15</v>
      </c>
      <c r="G109">
        <v>29216</v>
      </c>
      <c r="H109">
        <v>44</v>
      </c>
      <c r="I109">
        <v>0</v>
      </c>
      <c r="J109" s="11">
        <f t="shared" si="6"/>
        <v>44</v>
      </c>
      <c r="K109" s="2">
        <v>43903</v>
      </c>
      <c r="L109" t="s">
        <v>16</v>
      </c>
      <c r="M109" s="6">
        <v>4</v>
      </c>
      <c r="N109" s="8">
        <v>10</v>
      </c>
      <c r="O109" s="8">
        <v>10</v>
      </c>
      <c r="P109" s="8">
        <v>9</v>
      </c>
      <c r="AC109" s="3">
        <f t="shared" si="7"/>
        <v>29</v>
      </c>
      <c r="AD109" s="38">
        <f t="shared" si="8"/>
        <v>29</v>
      </c>
      <c r="AE109" s="11">
        <f t="shared" si="5"/>
        <v>-15</v>
      </c>
      <c r="AF109" s="11">
        <f t="shared" si="9"/>
        <v>-11</v>
      </c>
    </row>
    <row r="110" spans="1:32" x14ac:dyDescent="0.25">
      <c r="A110" t="s">
        <v>356</v>
      </c>
      <c r="C110" s="1" t="s">
        <v>360</v>
      </c>
      <c r="D110" s="3" t="s">
        <v>361</v>
      </c>
      <c r="E110" s="3" t="s">
        <v>362</v>
      </c>
      <c r="F110" t="s">
        <v>14</v>
      </c>
      <c r="G110">
        <v>6147</v>
      </c>
      <c r="H110">
        <v>4</v>
      </c>
      <c r="I110">
        <v>0</v>
      </c>
      <c r="J110" s="11">
        <f t="shared" si="6"/>
        <v>4</v>
      </c>
      <c r="K110" s="2">
        <v>44335</v>
      </c>
      <c r="L110" t="s">
        <v>16</v>
      </c>
      <c r="M110" s="6">
        <v>0</v>
      </c>
      <c r="N110" s="8">
        <v>2</v>
      </c>
      <c r="O110" s="8">
        <v>2</v>
      </c>
      <c r="AC110" s="3">
        <f t="shared" si="7"/>
        <v>4</v>
      </c>
      <c r="AD110" s="38">
        <f t="shared" si="8"/>
        <v>4</v>
      </c>
      <c r="AE110" s="11">
        <f t="shared" si="5"/>
        <v>0</v>
      </c>
      <c r="AF110" s="11">
        <f t="shared" si="9"/>
        <v>0</v>
      </c>
    </row>
    <row r="111" spans="1:32" x14ac:dyDescent="0.25">
      <c r="A111" t="s">
        <v>356</v>
      </c>
      <c r="C111" s="1" t="s">
        <v>363</v>
      </c>
      <c r="D111" s="3" t="s">
        <v>364</v>
      </c>
      <c r="E111" s="3" t="s">
        <v>365</v>
      </c>
      <c r="F111" t="s">
        <v>14</v>
      </c>
      <c r="G111">
        <v>1068</v>
      </c>
      <c r="H111">
        <v>2</v>
      </c>
      <c r="I111">
        <v>0</v>
      </c>
      <c r="J111" s="11">
        <f t="shared" si="6"/>
        <v>2</v>
      </c>
      <c r="K111" s="2">
        <v>44544</v>
      </c>
      <c r="L111" t="s">
        <v>16</v>
      </c>
      <c r="M111" s="6">
        <v>0</v>
      </c>
      <c r="N111" s="8">
        <v>1</v>
      </c>
      <c r="O111" s="8">
        <v>1</v>
      </c>
      <c r="AC111" s="3">
        <f t="shared" si="7"/>
        <v>2</v>
      </c>
      <c r="AD111" s="38">
        <f t="shared" si="8"/>
        <v>2</v>
      </c>
      <c r="AE111" s="11">
        <f t="shared" si="5"/>
        <v>0</v>
      </c>
      <c r="AF111" s="11">
        <f t="shared" si="9"/>
        <v>0</v>
      </c>
    </row>
    <row r="112" spans="1:32" x14ac:dyDescent="0.25">
      <c r="A112" t="s">
        <v>356</v>
      </c>
      <c r="C112" s="1" t="s">
        <v>366</v>
      </c>
      <c r="D112" s="3" t="s">
        <v>367</v>
      </c>
      <c r="E112" s="3" t="s">
        <v>368</v>
      </c>
      <c r="F112" t="s">
        <v>15</v>
      </c>
      <c r="G112">
        <v>839</v>
      </c>
      <c r="H112">
        <v>1</v>
      </c>
      <c r="I112">
        <v>0</v>
      </c>
      <c r="J112" s="11">
        <f t="shared" si="6"/>
        <v>1</v>
      </c>
      <c r="K112" s="2">
        <v>44813</v>
      </c>
      <c r="L112" t="s">
        <v>76</v>
      </c>
      <c r="M112" s="6">
        <v>1</v>
      </c>
      <c r="AC112" s="3">
        <f t="shared" si="7"/>
        <v>0</v>
      </c>
      <c r="AD112" s="38">
        <f t="shared" si="8"/>
        <v>0</v>
      </c>
      <c r="AE112" s="11">
        <f t="shared" si="5"/>
        <v>-1</v>
      </c>
      <c r="AF112" s="11">
        <f t="shared" si="9"/>
        <v>0</v>
      </c>
    </row>
    <row r="113" spans="1:32" x14ac:dyDescent="0.25">
      <c r="A113" t="s">
        <v>356</v>
      </c>
      <c r="C113" s="1" t="s">
        <v>369</v>
      </c>
      <c r="D113" s="3" t="s">
        <v>370</v>
      </c>
      <c r="E113" s="3" t="s">
        <v>371</v>
      </c>
      <c r="F113" t="s">
        <v>14</v>
      </c>
      <c r="G113">
        <v>550</v>
      </c>
      <c r="H113">
        <v>1</v>
      </c>
      <c r="I113">
        <v>0</v>
      </c>
      <c r="J113" s="11">
        <f t="shared" si="6"/>
        <v>1</v>
      </c>
      <c r="K113" s="2">
        <v>44838</v>
      </c>
      <c r="L113" t="s">
        <v>21</v>
      </c>
      <c r="M113" s="6">
        <v>0</v>
      </c>
      <c r="P113" s="8">
        <v>1</v>
      </c>
      <c r="AC113" s="3">
        <f t="shared" si="7"/>
        <v>1</v>
      </c>
      <c r="AD113" s="38">
        <f t="shared" si="8"/>
        <v>1</v>
      </c>
      <c r="AE113" s="11">
        <f t="shared" si="5"/>
        <v>0</v>
      </c>
      <c r="AF113" s="11">
        <f t="shared" si="9"/>
        <v>0</v>
      </c>
    </row>
    <row r="114" spans="1:32" x14ac:dyDescent="0.25">
      <c r="A114" t="s">
        <v>356</v>
      </c>
      <c r="C114" s="1" t="s">
        <v>372</v>
      </c>
      <c r="D114" s="3" t="s">
        <v>373</v>
      </c>
      <c r="E114" s="3" t="s">
        <v>374</v>
      </c>
      <c r="F114" t="s">
        <v>14</v>
      </c>
      <c r="G114">
        <v>4199</v>
      </c>
      <c r="H114">
        <v>3</v>
      </c>
      <c r="I114">
        <v>1</v>
      </c>
      <c r="J114" s="11">
        <f t="shared" si="6"/>
        <v>2</v>
      </c>
      <c r="K114" s="2">
        <v>44841</v>
      </c>
      <c r="L114" t="s">
        <v>16</v>
      </c>
      <c r="M114" s="6">
        <v>0</v>
      </c>
      <c r="N114" s="8">
        <v>2</v>
      </c>
      <c r="AC114" s="3">
        <f t="shared" si="7"/>
        <v>2</v>
      </c>
      <c r="AD114" s="38">
        <f t="shared" si="8"/>
        <v>2</v>
      </c>
      <c r="AE114" s="11">
        <f t="shared" si="5"/>
        <v>0</v>
      </c>
      <c r="AF114" s="11">
        <f t="shared" si="9"/>
        <v>0</v>
      </c>
    </row>
    <row r="115" spans="1:32" x14ac:dyDescent="0.25">
      <c r="A115" t="s">
        <v>356</v>
      </c>
      <c r="C115" s="1" t="s">
        <v>375</v>
      </c>
      <c r="D115" s="3" t="s">
        <v>376</v>
      </c>
      <c r="E115" s="3" t="s">
        <v>377</v>
      </c>
      <c r="F115" t="s">
        <v>14</v>
      </c>
      <c r="G115">
        <v>3132</v>
      </c>
      <c r="H115">
        <v>1</v>
      </c>
      <c r="I115">
        <v>0</v>
      </c>
      <c r="J115" s="11">
        <f t="shared" si="6"/>
        <v>1</v>
      </c>
      <c r="K115" s="2">
        <v>44848</v>
      </c>
      <c r="L115" t="s">
        <v>16</v>
      </c>
      <c r="M115" s="6">
        <v>0</v>
      </c>
      <c r="N115" s="8">
        <v>1</v>
      </c>
      <c r="AC115" s="3">
        <f t="shared" si="7"/>
        <v>1</v>
      </c>
      <c r="AD115" s="38">
        <f t="shared" si="8"/>
        <v>1</v>
      </c>
      <c r="AE115" s="11">
        <f t="shared" si="5"/>
        <v>0</v>
      </c>
      <c r="AF115" s="11">
        <f t="shared" si="9"/>
        <v>0</v>
      </c>
    </row>
    <row r="116" spans="1:32" x14ac:dyDescent="0.25">
      <c r="A116" t="s">
        <v>356</v>
      </c>
      <c r="C116" s="1" t="s">
        <v>378</v>
      </c>
      <c r="D116" s="3" t="s">
        <v>379</v>
      </c>
      <c r="E116" s="3" t="s">
        <v>380</v>
      </c>
      <c r="F116" t="s">
        <v>14</v>
      </c>
      <c r="G116">
        <v>3582</v>
      </c>
      <c r="H116">
        <v>1</v>
      </c>
      <c r="I116">
        <v>0</v>
      </c>
      <c r="J116" s="11">
        <f t="shared" si="6"/>
        <v>1</v>
      </c>
      <c r="K116" s="2">
        <v>44886</v>
      </c>
      <c r="L116" t="s">
        <v>21</v>
      </c>
      <c r="M116" s="6">
        <v>0</v>
      </c>
      <c r="O116" s="8">
        <v>1</v>
      </c>
      <c r="AC116" s="3">
        <f t="shared" si="7"/>
        <v>1</v>
      </c>
      <c r="AD116" s="38">
        <f t="shared" si="8"/>
        <v>1</v>
      </c>
      <c r="AE116" s="11">
        <f t="shared" si="5"/>
        <v>0</v>
      </c>
      <c r="AF116" s="11">
        <f t="shared" si="9"/>
        <v>0</v>
      </c>
    </row>
    <row r="117" spans="1:32" x14ac:dyDescent="0.25">
      <c r="A117" t="s">
        <v>356</v>
      </c>
      <c r="C117" s="1" t="s">
        <v>381</v>
      </c>
      <c r="D117" s="3" t="s">
        <v>382</v>
      </c>
      <c r="E117" s="3" t="s">
        <v>383</v>
      </c>
      <c r="F117" t="s">
        <v>15</v>
      </c>
      <c r="G117">
        <v>272</v>
      </c>
      <c r="H117">
        <v>1</v>
      </c>
      <c r="I117">
        <v>0</v>
      </c>
      <c r="J117" s="11">
        <f t="shared" si="6"/>
        <v>1</v>
      </c>
      <c r="K117" s="2">
        <v>44911</v>
      </c>
      <c r="L117" t="s">
        <v>21</v>
      </c>
      <c r="M117" s="6">
        <v>0</v>
      </c>
      <c r="P117" s="8">
        <v>1</v>
      </c>
      <c r="AC117" s="3">
        <f t="shared" si="7"/>
        <v>1</v>
      </c>
      <c r="AD117" s="38">
        <f t="shared" si="8"/>
        <v>1</v>
      </c>
      <c r="AE117" s="11">
        <f t="shared" si="5"/>
        <v>0</v>
      </c>
      <c r="AF117" s="11">
        <f t="shared" si="9"/>
        <v>0</v>
      </c>
    </row>
    <row r="118" spans="1:32" x14ac:dyDescent="0.25">
      <c r="A118" t="s">
        <v>356</v>
      </c>
      <c r="C118" s="1" t="s">
        <v>384</v>
      </c>
      <c r="D118" s="3" t="s">
        <v>385</v>
      </c>
      <c r="E118" s="3" t="s">
        <v>386</v>
      </c>
      <c r="F118" t="s">
        <v>15</v>
      </c>
      <c r="G118">
        <v>634</v>
      </c>
      <c r="H118">
        <v>1</v>
      </c>
      <c r="I118">
        <v>0</v>
      </c>
      <c r="J118" s="11">
        <f t="shared" si="6"/>
        <v>1</v>
      </c>
      <c r="K118" s="2">
        <v>44960</v>
      </c>
      <c r="L118" t="s">
        <v>76</v>
      </c>
      <c r="M118" s="6">
        <v>1</v>
      </c>
      <c r="AC118" s="3">
        <f t="shared" si="7"/>
        <v>0</v>
      </c>
      <c r="AD118" s="38">
        <f t="shared" si="8"/>
        <v>0</v>
      </c>
      <c r="AE118" s="11">
        <f t="shared" si="5"/>
        <v>-1</v>
      </c>
      <c r="AF118" s="11">
        <f t="shared" si="9"/>
        <v>0</v>
      </c>
    </row>
    <row r="119" spans="1:32" x14ac:dyDescent="0.25">
      <c r="A119" t="s">
        <v>356</v>
      </c>
      <c r="C119" s="1" t="s">
        <v>387</v>
      </c>
      <c r="D119" s="3" t="s">
        <v>388</v>
      </c>
      <c r="E119" s="3" t="s">
        <v>389</v>
      </c>
      <c r="F119" t="s">
        <v>15</v>
      </c>
      <c r="G119">
        <v>409</v>
      </c>
      <c r="H119">
        <v>1</v>
      </c>
      <c r="I119">
        <v>0</v>
      </c>
      <c r="J119" s="11">
        <f t="shared" si="6"/>
        <v>1</v>
      </c>
      <c r="K119" s="2">
        <v>45041</v>
      </c>
      <c r="L119" t="s">
        <v>21</v>
      </c>
      <c r="M119" s="6">
        <v>0</v>
      </c>
      <c r="P119" s="8">
        <v>1</v>
      </c>
      <c r="AC119" s="3">
        <f t="shared" si="7"/>
        <v>1</v>
      </c>
      <c r="AD119" s="38">
        <f t="shared" si="8"/>
        <v>1</v>
      </c>
      <c r="AE119" s="11">
        <f t="shared" si="5"/>
        <v>0</v>
      </c>
      <c r="AF119" s="11">
        <f t="shared" si="9"/>
        <v>0</v>
      </c>
    </row>
    <row r="120" spans="1:32" x14ac:dyDescent="0.25">
      <c r="A120" t="s">
        <v>356</v>
      </c>
      <c r="C120" s="1" t="s">
        <v>390</v>
      </c>
      <c r="D120" s="3" t="s">
        <v>391</v>
      </c>
      <c r="E120" s="3" t="s">
        <v>392</v>
      </c>
      <c r="F120" t="s">
        <v>14</v>
      </c>
      <c r="G120">
        <v>1878</v>
      </c>
      <c r="H120">
        <v>1</v>
      </c>
      <c r="I120">
        <v>0</v>
      </c>
      <c r="J120" s="11">
        <f t="shared" si="6"/>
        <v>1</v>
      </c>
      <c r="K120" s="2">
        <v>45065</v>
      </c>
      <c r="L120" t="s">
        <v>21</v>
      </c>
      <c r="M120" s="6">
        <v>0</v>
      </c>
      <c r="P120" s="8">
        <v>1</v>
      </c>
      <c r="AC120" s="3">
        <f t="shared" si="7"/>
        <v>1</v>
      </c>
      <c r="AD120" s="38">
        <f t="shared" si="8"/>
        <v>1</v>
      </c>
      <c r="AE120" s="11">
        <f t="shared" si="5"/>
        <v>0</v>
      </c>
      <c r="AF120" s="11">
        <f t="shared" si="9"/>
        <v>0</v>
      </c>
    </row>
    <row r="121" spans="1:32" x14ac:dyDescent="0.25">
      <c r="A121" t="s">
        <v>356</v>
      </c>
      <c r="C121" s="1" t="s">
        <v>393</v>
      </c>
      <c r="D121" s="3" t="s">
        <v>394</v>
      </c>
      <c r="E121" s="3" t="s">
        <v>395</v>
      </c>
      <c r="F121" t="s">
        <v>15</v>
      </c>
      <c r="G121">
        <v>243</v>
      </c>
      <c r="H121">
        <v>1</v>
      </c>
      <c r="I121">
        <v>0</v>
      </c>
      <c r="J121" s="11">
        <f t="shared" si="6"/>
        <v>1</v>
      </c>
      <c r="K121" s="2">
        <v>45096</v>
      </c>
      <c r="L121" t="s">
        <v>16</v>
      </c>
      <c r="M121" s="6">
        <v>0</v>
      </c>
      <c r="N121" s="8">
        <v>1</v>
      </c>
      <c r="AC121" s="3">
        <f t="shared" si="7"/>
        <v>1</v>
      </c>
      <c r="AD121" s="38">
        <f t="shared" si="8"/>
        <v>1</v>
      </c>
      <c r="AE121" s="11">
        <f t="shared" si="5"/>
        <v>0</v>
      </c>
      <c r="AF121" s="11">
        <f t="shared" si="9"/>
        <v>0</v>
      </c>
    </row>
    <row r="122" spans="1:32" x14ac:dyDescent="0.25">
      <c r="A122" t="s">
        <v>356</v>
      </c>
      <c r="C122" s="1" t="s">
        <v>396</v>
      </c>
      <c r="D122" s="3" t="s">
        <v>397</v>
      </c>
      <c r="E122" s="3" t="s">
        <v>398</v>
      </c>
      <c r="F122" t="s">
        <v>15</v>
      </c>
      <c r="G122">
        <v>55811</v>
      </c>
      <c r="H122">
        <v>96</v>
      </c>
      <c r="I122">
        <v>0</v>
      </c>
      <c r="J122" s="11">
        <f t="shared" si="6"/>
        <v>96</v>
      </c>
      <c r="K122" s="2">
        <v>45414</v>
      </c>
      <c r="L122" t="s">
        <v>16</v>
      </c>
      <c r="M122" s="6">
        <v>31</v>
      </c>
      <c r="N122" s="8">
        <v>2</v>
      </c>
      <c r="O122" s="8">
        <v>30</v>
      </c>
      <c r="P122" s="8">
        <v>30</v>
      </c>
      <c r="Q122" s="8">
        <v>3</v>
      </c>
      <c r="AC122" s="3">
        <f t="shared" si="7"/>
        <v>65</v>
      </c>
      <c r="AD122" s="38">
        <f t="shared" si="8"/>
        <v>65</v>
      </c>
      <c r="AE122" s="11">
        <f t="shared" si="5"/>
        <v>-31</v>
      </c>
      <c r="AF122" s="11">
        <f t="shared" si="9"/>
        <v>0</v>
      </c>
    </row>
    <row r="123" spans="1:32" x14ac:dyDescent="0.25">
      <c r="A123" t="s">
        <v>356</v>
      </c>
      <c r="C123" s="1" t="s">
        <v>399</v>
      </c>
      <c r="D123" s="3" t="s">
        <v>400</v>
      </c>
      <c r="E123" s="3" t="s">
        <v>401</v>
      </c>
      <c r="F123" t="s">
        <v>15</v>
      </c>
      <c r="G123">
        <v>1157</v>
      </c>
      <c r="H123">
        <v>1</v>
      </c>
      <c r="I123">
        <v>0</v>
      </c>
      <c r="J123" s="11">
        <f t="shared" si="6"/>
        <v>1</v>
      </c>
      <c r="K123" s="2">
        <v>45540</v>
      </c>
      <c r="L123" t="s">
        <v>16</v>
      </c>
      <c r="M123" s="6">
        <v>0</v>
      </c>
      <c r="N123" s="8">
        <v>1</v>
      </c>
      <c r="AC123" s="3">
        <f t="shared" si="7"/>
        <v>1</v>
      </c>
      <c r="AD123" s="38">
        <f t="shared" si="8"/>
        <v>1</v>
      </c>
      <c r="AE123" s="11">
        <f t="shared" si="5"/>
        <v>0</v>
      </c>
      <c r="AF123" s="11">
        <f t="shared" si="9"/>
        <v>0</v>
      </c>
    </row>
    <row r="124" spans="1:32" x14ac:dyDescent="0.25">
      <c r="A124" t="s">
        <v>356</v>
      </c>
      <c r="C124" s="1" t="s">
        <v>402</v>
      </c>
      <c r="D124" s="3" t="s">
        <v>403</v>
      </c>
      <c r="E124" s="3" t="s">
        <v>404</v>
      </c>
      <c r="F124" t="s">
        <v>14</v>
      </c>
      <c r="G124">
        <v>9555</v>
      </c>
      <c r="H124">
        <v>19</v>
      </c>
      <c r="I124">
        <v>0</v>
      </c>
      <c r="J124" s="11">
        <f t="shared" si="6"/>
        <v>19</v>
      </c>
      <c r="K124" s="2">
        <v>45601</v>
      </c>
      <c r="L124" t="s">
        <v>16</v>
      </c>
      <c r="M124" s="6">
        <v>0</v>
      </c>
      <c r="N124" s="8">
        <v>9</v>
      </c>
      <c r="O124" s="8">
        <v>10</v>
      </c>
      <c r="AC124" s="3">
        <f t="shared" si="7"/>
        <v>19</v>
      </c>
      <c r="AD124" s="38">
        <f t="shared" si="8"/>
        <v>19</v>
      </c>
      <c r="AE124" s="11">
        <f t="shared" si="5"/>
        <v>0</v>
      </c>
      <c r="AF124" s="11">
        <f t="shared" si="9"/>
        <v>0</v>
      </c>
    </row>
    <row r="125" spans="1:32" x14ac:dyDescent="0.25">
      <c r="A125" t="s">
        <v>356</v>
      </c>
      <c r="C125" s="1" t="s">
        <v>405</v>
      </c>
      <c r="D125" s="3" t="s">
        <v>406</v>
      </c>
      <c r="E125" s="3" t="s">
        <v>407</v>
      </c>
      <c r="F125" t="s">
        <v>14</v>
      </c>
      <c r="G125">
        <v>0</v>
      </c>
      <c r="H125">
        <v>3</v>
      </c>
      <c r="I125">
        <v>0</v>
      </c>
      <c r="J125" s="11">
        <f t="shared" si="6"/>
        <v>3</v>
      </c>
      <c r="K125" s="2">
        <v>45699</v>
      </c>
      <c r="L125" t="s">
        <v>16</v>
      </c>
      <c r="M125" s="6">
        <v>0</v>
      </c>
      <c r="N125" s="8">
        <v>2</v>
      </c>
      <c r="O125" s="8">
        <v>1</v>
      </c>
      <c r="AC125" s="3">
        <f t="shared" si="7"/>
        <v>3</v>
      </c>
      <c r="AD125" s="38">
        <f t="shared" si="8"/>
        <v>3</v>
      </c>
      <c r="AE125" s="11">
        <f t="shared" si="5"/>
        <v>0</v>
      </c>
      <c r="AF125" s="11">
        <f t="shared" si="9"/>
        <v>0</v>
      </c>
    </row>
    <row r="126" spans="1:32" x14ac:dyDescent="0.25">
      <c r="A126" t="s">
        <v>356</v>
      </c>
      <c r="C126" s="1" t="s">
        <v>408</v>
      </c>
      <c r="D126" s="3" t="s">
        <v>409</v>
      </c>
      <c r="E126" s="3" t="s">
        <v>410</v>
      </c>
      <c r="F126" t="s">
        <v>15</v>
      </c>
      <c r="G126">
        <v>2181</v>
      </c>
      <c r="H126">
        <v>3</v>
      </c>
      <c r="I126">
        <v>0</v>
      </c>
      <c r="J126" s="11">
        <f t="shared" si="6"/>
        <v>3</v>
      </c>
      <c r="K126" s="2">
        <v>45826</v>
      </c>
      <c r="L126" t="s">
        <v>21</v>
      </c>
      <c r="M126" s="6">
        <v>0</v>
      </c>
      <c r="O126" s="8">
        <v>1</v>
      </c>
      <c r="P126" s="8">
        <v>2</v>
      </c>
      <c r="AC126" s="3">
        <f t="shared" si="7"/>
        <v>3</v>
      </c>
      <c r="AD126" s="38">
        <f t="shared" si="8"/>
        <v>3</v>
      </c>
      <c r="AE126" s="11">
        <f t="shared" si="5"/>
        <v>0</v>
      </c>
      <c r="AF126" s="11">
        <f t="shared" si="9"/>
        <v>0</v>
      </c>
    </row>
    <row r="127" spans="1:32" x14ac:dyDescent="0.25">
      <c r="A127" t="s">
        <v>356</v>
      </c>
      <c r="C127" s="1" t="s">
        <v>411</v>
      </c>
      <c r="D127" s="3" t="s">
        <v>370</v>
      </c>
      <c r="E127" s="3" t="s">
        <v>412</v>
      </c>
      <c r="F127" t="s">
        <v>15</v>
      </c>
      <c r="G127">
        <v>401</v>
      </c>
      <c r="H127">
        <v>1</v>
      </c>
      <c r="I127">
        <v>0</v>
      </c>
      <c r="J127" s="11">
        <f t="shared" si="6"/>
        <v>1</v>
      </c>
      <c r="K127" s="2">
        <v>45912</v>
      </c>
      <c r="L127" t="s">
        <v>21</v>
      </c>
      <c r="M127" s="6">
        <v>0</v>
      </c>
      <c r="O127" s="8">
        <v>1</v>
      </c>
      <c r="AC127" s="3">
        <f t="shared" si="7"/>
        <v>1</v>
      </c>
      <c r="AD127" s="38">
        <f t="shared" si="8"/>
        <v>1</v>
      </c>
      <c r="AE127" s="11">
        <f t="shared" si="5"/>
        <v>0</v>
      </c>
      <c r="AF127" s="11">
        <f t="shared" si="9"/>
        <v>0</v>
      </c>
    </row>
    <row r="128" spans="1:32" x14ac:dyDescent="0.25">
      <c r="A128" t="s">
        <v>356</v>
      </c>
      <c r="C128" s="1" t="s">
        <v>413</v>
      </c>
      <c r="D128" s="3" t="s">
        <v>414</v>
      </c>
      <c r="E128" s="3" t="s">
        <v>415</v>
      </c>
      <c r="F128" t="s">
        <v>15</v>
      </c>
      <c r="G128">
        <v>597</v>
      </c>
      <c r="H128">
        <v>1</v>
      </c>
      <c r="I128">
        <v>0</v>
      </c>
      <c r="J128" s="11">
        <f t="shared" si="6"/>
        <v>1</v>
      </c>
      <c r="K128" s="2">
        <v>45989</v>
      </c>
      <c r="L128" t="s">
        <v>16</v>
      </c>
      <c r="M128" s="6">
        <v>0</v>
      </c>
      <c r="N128" s="8">
        <v>1</v>
      </c>
      <c r="AC128" s="3">
        <f t="shared" si="7"/>
        <v>1</v>
      </c>
      <c r="AD128" s="38">
        <f t="shared" si="8"/>
        <v>1</v>
      </c>
      <c r="AE128" s="11">
        <f t="shared" si="5"/>
        <v>0</v>
      </c>
      <c r="AF128" s="11">
        <f t="shared" si="9"/>
        <v>0</v>
      </c>
    </row>
    <row r="129" spans="1:32" x14ac:dyDescent="0.25">
      <c r="A129" t="s">
        <v>356</v>
      </c>
      <c r="C129" s="1" t="s">
        <v>416</v>
      </c>
      <c r="D129" s="3" t="s">
        <v>417</v>
      </c>
      <c r="E129" s="3" t="s">
        <v>418</v>
      </c>
      <c r="F129" t="s">
        <v>15</v>
      </c>
      <c r="G129">
        <v>4848</v>
      </c>
      <c r="H129">
        <v>1</v>
      </c>
      <c r="I129">
        <v>0</v>
      </c>
      <c r="J129" s="11">
        <f t="shared" si="6"/>
        <v>1</v>
      </c>
      <c r="K129" s="2">
        <v>46031</v>
      </c>
      <c r="L129" t="s">
        <v>21</v>
      </c>
      <c r="M129" s="6">
        <v>0</v>
      </c>
      <c r="O129" s="8">
        <v>1</v>
      </c>
      <c r="AC129" s="3">
        <f t="shared" si="7"/>
        <v>1</v>
      </c>
      <c r="AD129" s="38">
        <f t="shared" si="8"/>
        <v>1</v>
      </c>
      <c r="AE129" s="11">
        <f t="shared" si="5"/>
        <v>0</v>
      </c>
      <c r="AF129" s="11">
        <f t="shared" si="9"/>
        <v>0</v>
      </c>
    </row>
    <row r="130" spans="1:32" x14ac:dyDescent="0.25">
      <c r="A130" t="s">
        <v>356</v>
      </c>
      <c r="C130" s="1" t="s">
        <v>419</v>
      </c>
      <c r="D130" s="3" t="s">
        <v>420</v>
      </c>
      <c r="E130" s="3" t="s">
        <v>421</v>
      </c>
      <c r="F130" t="s">
        <v>15</v>
      </c>
      <c r="G130">
        <v>2541</v>
      </c>
      <c r="H130">
        <v>3</v>
      </c>
      <c r="I130">
        <v>0</v>
      </c>
      <c r="J130" s="11">
        <f t="shared" si="6"/>
        <v>3</v>
      </c>
      <c r="K130" s="2">
        <v>46042</v>
      </c>
      <c r="L130" t="s">
        <v>21</v>
      </c>
      <c r="M130" s="6">
        <v>0</v>
      </c>
      <c r="O130" s="8">
        <v>1</v>
      </c>
      <c r="P130" s="8">
        <v>2</v>
      </c>
      <c r="AC130" s="3">
        <f t="shared" si="7"/>
        <v>3</v>
      </c>
      <c r="AD130" s="38">
        <f t="shared" si="8"/>
        <v>3</v>
      </c>
      <c r="AE130" s="11">
        <f t="shared" ref="AE130:AE193" si="10">SUM(AC130,-J130)</f>
        <v>0</v>
      </c>
      <c r="AF130" s="11">
        <f t="shared" si="9"/>
        <v>0</v>
      </c>
    </row>
    <row r="131" spans="1:32" x14ac:dyDescent="0.25">
      <c r="A131" t="s">
        <v>422</v>
      </c>
      <c r="B131" s="1" t="s">
        <v>423</v>
      </c>
      <c r="C131" s="1" t="s">
        <v>424</v>
      </c>
      <c r="D131" s="3" t="s">
        <v>425</v>
      </c>
      <c r="E131" s="3" t="s">
        <v>426</v>
      </c>
      <c r="F131" t="s">
        <v>15</v>
      </c>
      <c r="G131">
        <v>7822</v>
      </c>
      <c r="H131">
        <v>18</v>
      </c>
      <c r="I131">
        <v>0</v>
      </c>
      <c r="J131" s="11">
        <f t="shared" ref="J131:J194" si="11">SUM(H131,-I131)</f>
        <v>18</v>
      </c>
      <c r="K131" s="2">
        <v>43893</v>
      </c>
      <c r="L131" t="s">
        <v>16</v>
      </c>
      <c r="M131" s="6">
        <v>0</v>
      </c>
      <c r="N131" s="8">
        <v>6</v>
      </c>
      <c r="O131" s="8">
        <v>6</v>
      </c>
      <c r="P131" s="8">
        <v>6</v>
      </c>
      <c r="AC131" s="3">
        <f t="shared" ref="AC131:AC194" si="12">SUM(N131:AB131)</f>
        <v>18</v>
      </c>
      <c r="AD131" s="38">
        <f t="shared" ref="AD131:AD194" si="13">SUM(N131:R131)</f>
        <v>18</v>
      </c>
      <c r="AE131" s="11">
        <f t="shared" si="10"/>
        <v>0</v>
      </c>
      <c r="AF131" s="11">
        <f t="shared" ref="AF131:AF194" si="14">SUM(AE131,M131)</f>
        <v>0</v>
      </c>
    </row>
    <row r="132" spans="1:32" x14ac:dyDescent="0.25">
      <c r="A132" t="s">
        <v>422</v>
      </c>
      <c r="C132" s="1" t="s">
        <v>427</v>
      </c>
      <c r="D132" s="3" t="s">
        <v>428</v>
      </c>
      <c r="E132" s="3" t="s">
        <v>429</v>
      </c>
      <c r="F132" t="s">
        <v>14</v>
      </c>
      <c r="G132">
        <v>7147</v>
      </c>
      <c r="H132">
        <v>19</v>
      </c>
      <c r="I132">
        <v>0</v>
      </c>
      <c r="J132" s="11">
        <f t="shared" si="11"/>
        <v>19</v>
      </c>
      <c r="K132" s="2">
        <v>44635</v>
      </c>
      <c r="L132" t="s">
        <v>76</v>
      </c>
      <c r="M132" s="6">
        <v>19</v>
      </c>
      <c r="AC132" s="3">
        <f t="shared" si="12"/>
        <v>0</v>
      </c>
      <c r="AD132" s="38">
        <f t="shared" si="13"/>
        <v>0</v>
      </c>
      <c r="AE132" s="11">
        <f t="shared" si="10"/>
        <v>-19</v>
      </c>
      <c r="AF132" s="11">
        <f t="shared" si="14"/>
        <v>0</v>
      </c>
    </row>
    <row r="133" spans="1:32" x14ac:dyDescent="0.25">
      <c r="A133" t="s">
        <v>422</v>
      </c>
      <c r="C133" s="1" t="s">
        <v>430</v>
      </c>
      <c r="D133" s="3" t="s">
        <v>431</v>
      </c>
      <c r="E133" s="3" t="s">
        <v>432</v>
      </c>
      <c r="F133" t="s">
        <v>14</v>
      </c>
      <c r="G133">
        <v>1287</v>
      </c>
      <c r="H133">
        <v>1</v>
      </c>
      <c r="I133">
        <v>0</v>
      </c>
      <c r="J133" s="11">
        <f t="shared" si="11"/>
        <v>1</v>
      </c>
      <c r="K133" s="2">
        <v>44658</v>
      </c>
      <c r="L133" t="s">
        <v>76</v>
      </c>
      <c r="M133" s="6">
        <v>1</v>
      </c>
      <c r="AC133" s="3">
        <f t="shared" si="12"/>
        <v>0</v>
      </c>
      <c r="AD133" s="38">
        <f t="shared" si="13"/>
        <v>0</v>
      </c>
      <c r="AE133" s="11">
        <f t="shared" si="10"/>
        <v>-1</v>
      </c>
      <c r="AF133" s="11">
        <f t="shared" si="14"/>
        <v>0</v>
      </c>
    </row>
    <row r="134" spans="1:32" x14ac:dyDescent="0.25">
      <c r="A134" t="s">
        <v>422</v>
      </c>
      <c r="C134" s="1" t="s">
        <v>433</v>
      </c>
      <c r="D134" s="3" t="s">
        <v>434</v>
      </c>
      <c r="E134" s="3" t="s">
        <v>435</v>
      </c>
      <c r="F134" t="s">
        <v>14</v>
      </c>
      <c r="G134">
        <v>1534</v>
      </c>
      <c r="H134">
        <v>1</v>
      </c>
      <c r="I134">
        <v>0</v>
      </c>
      <c r="J134" s="11">
        <f t="shared" si="11"/>
        <v>1</v>
      </c>
      <c r="K134" s="2">
        <v>44993</v>
      </c>
      <c r="L134" t="s">
        <v>21</v>
      </c>
      <c r="M134" s="6">
        <v>0</v>
      </c>
      <c r="O134" s="8">
        <v>1</v>
      </c>
      <c r="AC134" s="3">
        <f t="shared" si="12"/>
        <v>1</v>
      </c>
      <c r="AD134" s="38">
        <f t="shared" si="13"/>
        <v>1</v>
      </c>
      <c r="AE134" s="11">
        <f t="shared" si="10"/>
        <v>0</v>
      </c>
      <c r="AF134" s="11">
        <f t="shared" si="14"/>
        <v>0</v>
      </c>
    </row>
    <row r="135" spans="1:32" x14ac:dyDescent="0.25">
      <c r="A135" t="s">
        <v>422</v>
      </c>
      <c r="C135" s="1" t="s">
        <v>436</v>
      </c>
      <c r="D135" s="3" t="s">
        <v>437</v>
      </c>
      <c r="E135" s="3" t="s">
        <v>438</v>
      </c>
      <c r="F135" t="s">
        <v>14</v>
      </c>
      <c r="G135">
        <v>972</v>
      </c>
      <c r="H135">
        <v>2</v>
      </c>
      <c r="I135">
        <v>0</v>
      </c>
      <c r="J135" s="11">
        <f t="shared" si="11"/>
        <v>2</v>
      </c>
      <c r="K135" s="2">
        <v>44998</v>
      </c>
      <c r="L135" t="s">
        <v>21</v>
      </c>
      <c r="M135" s="6">
        <v>0</v>
      </c>
      <c r="O135" s="8">
        <v>2</v>
      </c>
      <c r="AC135" s="3">
        <f t="shared" si="12"/>
        <v>2</v>
      </c>
      <c r="AD135" s="38">
        <f t="shared" si="13"/>
        <v>2</v>
      </c>
      <c r="AE135" s="11">
        <f t="shared" si="10"/>
        <v>0</v>
      </c>
      <c r="AF135" s="11">
        <f t="shared" si="14"/>
        <v>0</v>
      </c>
    </row>
    <row r="136" spans="1:32" x14ac:dyDescent="0.25">
      <c r="A136" t="s">
        <v>422</v>
      </c>
      <c r="C136" s="1" t="s">
        <v>439</v>
      </c>
      <c r="D136" s="3" t="s">
        <v>440</v>
      </c>
      <c r="E136" s="3" t="s">
        <v>441</v>
      </c>
      <c r="F136" t="s">
        <v>15</v>
      </c>
      <c r="G136">
        <v>984</v>
      </c>
      <c r="H136">
        <v>1</v>
      </c>
      <c r="I136">
        <v>0</v>
      </c>
      <c r="J136" s="11">
        <f t="shared" si="11"/>
        <v>1</v>
      </c>
      <c r="K136" s="2">
        <v>45064</v>
      </c>
      <c r="L136" t="s">
        <v>76</v>
      </c>
      <c r="M136" s="6">
        <v>1</v>
      </c>
      <c r="AC136" s="3">
        <f t="shared" si="12"/>
        <v>0</v>
      </c>
      <c r="AD136" s="38">
        <f t="shared" si="13"/>
        <v>0</v>
      </c>
      <c r="AE136" s="11">
        <f t="shared" si="10"/>
        <v>-1</v>
      </c>
      <c r="AF136" s="11">
        <f t="shared" si="14"/>
        <v>0</v>
      </c>
    </row>
    <row r="137" spans="1:32" x14ac:dyDescent="0.25">
      <c r="A137" t="s">
        <v>422</v>
      </c>
      <c r="C137" s="1" t="s">
        <v>442</v>
      </c>
      <c r="D137" s="3" t="s">
        <v>443</v>
      </c>
      <c r="E137" s="3" t="s">
        <v>444</v>
      </c>
      <c r="F137" t="s">
        <v>15</v>
      </c>
      <c r="G137">
        <v>2037</v>
      </c>
      <c r="H137">
        <v>3</v>
      </c>
      <c r="I137">
        <v>0</v>
      </c>
      <c r="J137" s="11">
        <f t="shared" si="11"/>
        <v>3</v>
      </c>
      <c r="K137" s="2">
        <v>45939</v>
      </c>
      <c r="L137" t="s">
        <v>21</v>
      </c>
      <c r="M137" s="6">
        <v>0</v>
      </c>
      <c r="O137" s="8">
        <v>1</v>
      </c>
      <c r="P137" s="8">
        <v>2</v>
      </c>
      <c r="AC137" s="3">
        <f t="shared" si="12"/>
        <v>3</v>
      </c>
      <c r="AD137" s="38">
        <f t="shared" si="13"/>
        <v>3</v>
      </c>
      <c r="AE137" s="11">
        <f t="shared" si="10"/>
        <v>0</v>
      </c>
      <c r="AF137" s="11">
        <f t="shared" si="14"/>
        <v>0</v>
      </c>
    </row>
    <row r="138" spans="1:32" x14ac:dyDescent="0.25">
      <c r="A138" t="s">
        <v>445</v>
      </c>
      <c r="B138" s="1" t="s">
        <v>446</v>
      </c>
      <c r="C138" s="1" t="s">
        <v>447</v>
      </c>
      <c r="D138" s="3" t="s">
        <v>448</v>
      </c>
      <c r="E138" s="3" t="s">
        <v>449</v>
      </c>
      <c r="F138" t="s">
        <v>15</v>
      </c>
      <c r="G138">
        <v>4836</v>
      </c>
      <c r="H138">
        <v>5</v>
      </c>
      <c r="I138">
        <v>0</v>
      </c>
      <c r="J138" s="11">
        <f t="shared" si="11"/>
        <v>5</v>
      </c>
      <c r="K138" s="2">
        <v>45212</v>
      </c>
      <c r="L138" t="s">
        <v>16</v>
      </c>
      <c r="M138" s="6">
        <v>0</v>
      </c>
      <c r="N138" s="8">
        <v>3</v>
      </c>
      <c r="O138" s="8">
        <v>2</v>
      </c>
      <c r="AC138" s="3">
        <f t="shared" si="12"/>
        <v>5</v>
      </c>
      <c r="AD138" s="38">
        <f t="shared" si="13"/>
        <v>5</v>
      </c>
      <c r="AE138" s="11">
        <f t="shared" si="10"/>
        <v>0</v>
      </c>
      <c r="AF138" s="11">
        <f t="shared" si="14"/>
        <v>0</v>
      </c>
    </row>
    <row r="139" spans="1:32" x14ac:dyDescent="0.25">
      <c r="A139" t="s">
        <v>445</v>
      </c>
      <c r="C139" s="1" t="s">
        <v>450</v>
      </c>
      <c r="D139" s="3" t="s">
        <v>451</v>
      </c>
      <c r="E139" s="3" t="s">
        <v>452</v>
      </c>
      <c r="F139" t="s">
        <v>15</v>
      </c>
      <c r="G139">
        <v>8.57</v>
      </c>
      <c r="H139">
        <v>1</v>
      </c>
      <c r="I139">
        <v>0</v>
      </c>
      <c r="J139" s="11">
        <f t="shared" si="11"/>
        <v>1</v>
      </c>
      <c r="K139" s="2">
        <v>42950</v>
      </c>
      <c r="L139" t="s">
        <v>16</v>
      </c>
      <c r="M139" s="6">
        <v>0</v>
      </c>
      <c r="N139" s="8">
        <v>1</v>
      </c>
      <c r="AC139" s="3">
        <f t="shared" si="12"/>
        <v>1</v>
      </c>
      <c r="AD139" s="38">
        <f t="shared" si="13"/>
        <v>1</v>
      </c>
      <c r="AE139" s="11">
        <f t="shared" si="10"/>
        <v>0</v>
      </c>
      <c r="AF139" s="11">
        <f t="shared" si="14"/>
        <v>0</v>
      </c>
    </row>
    <row r="140" spans="1:32" x14ac:dyDescent="0.25">
      <c r="A140" t="s">
        <v>445</v>
      </c>
      <c r="C140" s="1" t="s">
        <v>453</v>
      </c>
      <c r="D140" s="3" t="s">
        <v>454</v>
      </c>
      <c r="E140" s="3" t="s">
        <v>455</v>
      </c>
      <c r="F140" t="s">
        <v>14</v>
      </c>
      <c r="G140">
        <v>4146</v>
      </c>
      <c r="H140">
        <v>7</v>
      </c>
      <c r="I140">
        <v>0</v>
      </c>
      <c r="J140" s="11">
        <f t="shared" si="11"/>
        <v>7</v>
      </c>
      <c r="K140" s="2">
        <v>44811</v>
      </c>
      <c r="L140" t="s">
        <v>76</v>
      </c>
      <c r="M140" s="6">
        <v>4</v>
      </c>
      <c r="AC140" s="3">
        <f t="shared" si="12"/>
        <v>0</v>
      </c>
      <c r="AD140" s="38">
        <f t="shared" si="13"/>
        <v>0</v>
      </c>
      <c r="AE140" s="11">
        <f t="shared" si="10"/>
        <v>-7</v>
      </c>
      <c r="AF140" s="11">
        <f t="shared" si="14"/>
        <v>-3</v>
      </c>
    </row>
    <row r="141" spans="1:32" x14ac:dyDescent="0.25">
      <c r="A141" t="s">
        <v>445</v>
      </c>
      <c r="C141" s="1" t="s">
        <v>456</v>
      </c>
      <c r="D141" s="3" t="s">
        <v>457</v>
      </c>
      <c r="E141" s="3" t="s">
        <v>458</v>
      </c>
      <c r="F141" t="s">
        <v>14</v>
      </c>
      <c r="G141">
        <v>3187</v>
      </c>
      <c r="H141">
        <v>2</v>
      </c>
      <c r="I141">
        <v>0</v>
      </c>
      <c r="J141" s="11">
        <f t="shared" si="11"/>
        <v>2</v>
      </c>
      <c r="K141" s="2">
        <v>44914</v>
      </c>
      <c r="L141" t="s">
        <v>16</v>
      </c>
      <c r="M141" s="6">
        <v>0</v>
      </c>
      <c r="N141" s="8">
        <v>2</v>
      </c>
      <c r="AC141" s="3">
        <f t="shared" si="12"/>
        <v>2</v>
      </c>
      <c r="AD141" s="38">
        <f t="shared" si="13"/>
        <v>2</v>
      </c>
      <c r="AE141" s="11">
        <f t="shared" si="10"/>
        <v>0</v>
      </c>
      <c r="AF141" s="11">
        <f t="shared" si="14"/>
        <v>0</v>
      </c>
    </row>
    <row r="142" spans="1:32" x14ac:dyDescent="0.25">
      <c r="A142" t="s">
        <v>445</v>
      </c>
      <c r="C142" s="1" t="s">
        <v>459</v>
      </c>
      <c r="D142" s="3" t="s">
        <v>460</v>
      </c>
      <c r="E142" s="3" t="s">
        <v>461</v>
      </c>
      <c r="F142" t="s">
        <v>14</v>
      </c>
      <c r="G142">
        <v>463</v>
      </c>
      <c r="H142">
        <v>1</v>
      </c>
      <c r="I142">
        <v>0</v>
      </c>
      <c r="J142" s="11">
        <f t="shared" si="11"/>
        <v>1</v>
      </c>
      <c r="K142" s="2">
        <v>45610</v>
      </c>
      <c r="L142" t="s">
        <v>76</v>
      </c>
      <c r="M142" s="6">
        <v>1</v>
      </c>
      <c r="AC142" s="3">
        <f t="shared" si="12"/>
        <v>0</v>
      </c>
      <c r="AD142" s="38">
        <f t="shared" si="13"/>
        <v>0</v>
      </c>
      <c r="AE142" s="11">
        <f t="shared" si="10"/>
        <v>-1</v>
      </c>
      <c r="AF142" s="11">
        <f t="shared" si="14"/>
        <v>0</v>
      </c>
    </row>
    <row r="143" spans="1:32" x14ac:dyDescent="0.25">
      <c r="A143" t="s">
        <v>445</v>
      </c>
      <c r="C143" s="1" t="s">
        <v>462</v>
      </c>
      <c r="D143" s="3" t="s">
        <v>463</v>
      </c>
      <c r="E143" s="3" t="s">
        <v>464</v>
      </c>
      <c r="F143" t="s">
        <v>14</v>
      </c>
      <c r="G143">
        <v>438</v>
      </c>
      <c r="H143">
        <v>2</v>
      </c>
      <c r="I143">
        <v>0</v>
      </c>
      <c r="J143" s="11">
        <f t="shared" si="11"/>
        <v>2</v>
      </c>
      <c r="K143" s="2">
        <v>46007</v>
      </c>
      <c r="L143" t="s">
        <v>21</v>
      </c>
      <c r="M143" s="6">
        <v>0</v>
      </c>
      <c r="O143" s="8">
        <v>2</v>
      </c>
      <c r="AC143" s="3">
        <f t="shared" si="12"/>
        <v>2</v>
      </c>
      <c r="AD143" s="38">
        <f t="shared" si="13"/>
        <v>2</v>
      </c>
      <c r="AE143" s="11">
        <f t="shared" si="10"/>
        <v>0</v>
      </c>
      <c r="AF143" s="11">
        <f t="shared" si="14"/>
        <v>0</v>
      </c>
    </row>
    <row r="144" spans="1:32" x14ac:dyDescent="0.25">
      <c r="A144" t="s">
        <v>465</v>
      </c>
      <c r="C144" s="1" t="s">
        <v>466</v>
      </c>
      <c r="D144" s="3" t="s">
        <v>467</v>
      </c>
      <c r="E144" s="3" t="s">
        <v>468</v>
      </c>
      <c r="F144" t="s">
        <v>14</v>
      </c>
      <c r="G144">
        <v>0.22</v>
      </c>
      <c r="H144">
        <v>1</v>
      </c>
      <c r="I144">
        <v>0</v>
      </c>
      <c r="J144" s="11">
        <f t="shared" si="11"/>
        <v>1</v>
      </c>
      <c r="K144" s="2">
        <v>42073</v>
      </c>
      <c r="L144" t="s">
        <v>16</v>
      </c>
      <c r="M144" s="6">
        <v>0</v>
      </c>
      <c r="N144" s="8">
        <v>1</v>
      </c>
      <c r="AC144" s="3">
        <f t="shared" si="12"/>
        <v>1</v>
      </c>
      <c r="AD144" s="38">
        <f t="shared" si="13"/>
        <v>1</v>
      </c>
      <c r="AE144" s="11">
        <f t="shared" si="10"/>
        <v>0</v>
      </c>
      <c r="AF144" s="11">
        <f t="shared" si="14"/>
        <v>0</v>
      </c>
    </row>
    <row r="145" spans="1:32" x14ac:dyDescent="0.25">
      <c r="A145" t="s">
        <v>469</v>
      </c>
      <c r="C145" s="1" t="s">
        <v>470</v>
      </c>
      <c r="D145" s="3" t="s">
        <v>471</v>
      </c>
      <c r="E145" s="3" t="s">
        <v>472</v>
      </c>
      <c r="F145" t="s">
        <v>14</v>
      </c>
      <c r="G145">
        <v>2189</v>
      </c>
      <c r="H145">
        <v>1</v>
      </c>
      <c r="I145">
        <v>0</v>
      </c>
      <c r="J145" s="11">
        <f t="shared" si="11"/>
        <v>1</v>
      </c>
      <c r="K145" s="2">
        <v>43321</v>
      </c>
      <c r="L145" t="s">
        <v>76</v>
      </c>
      <c r="M145" s="6">
        <v>1</v>
      </c>
      <c r="AC145" s="3">
        <f t="shared" si="12"/>
        <v>0</v>
      </c>
      <c r="AD145" s="38">
        <f t="shared" si="13"/>
        <v>0</v>
      </c>
      <c r="AE145" s="11">
        <f t="shared" si="10"/>
        <v>-1</v>
      </c>
      <c r="AF145" s="11">
        <f t="shared" si="14"/>
        <v>0</v>
      </c>
    </row>
    <row r="146" spans="1:32" x14ac:dyDescent="0.25">
      <c r="A146" t="s">
        <v>469</v>
      </c>
      <c r="C146" s="1" t="s">
        <v>473</v>
      </c>
      <c r="D146" s="3" t="s">
        <v>474</v>
      </c>
      <c r="E146" s="3" t="s">
        <v>475</v>
      </c>
      <c r="F146" t="s">
        <v>15</v>
      </c>
      <c r="G146">
        <v>10057</v>
      </c>
      <c r="H146">
        <v>19</v>
      </c>
      <c r="I146">
        <v>0</v>
      </c>
      <c r="J146" s="11">
        <f t="shared" si="11"/>
        <v>19</v>
      </c>
      <c r="K146" s="2">
        <v>44308</v>
      </c>
      <c r="L146" t="s">
        <v>16</v>
      </c>
      <c r="M146" s="6">
        <v>3</v>
      </c>
      <c r="N146" s="8">
        <v>5</v>
      </c>
      <c r="O146" s="8">
        <v>5</v>
      </c>
      <c r="P146" s="8">
        <v>1</v>
      </c>
      <c r="AC146" s="3">
        <f t="shared" si="12"/>
        <v>11</v>
      </c>
      <c r="AD146" s="38">
        <f t="shared" si="13"/>
        <v>11</v>
      </c>
      <c r="AE146" s="11">
        <f t="shared" si="10"/>
        <v>-8</v>
      </c>
      <c r="AF146" s="11">
        <f t="shared" si="14"/>
        <v>-5</v>
      </c>
    </row>
    <row r="147" spans="1:32" x14ac:dyDescent="0.25">
      <c r="A147" t="s">
        <v>469</v>
      </c>
      <c r="C147" s="1" t="s">
        <v>476</v>
      </c>
      <c r="D147" s="3" t="s">
        <v>477</v>
      </c>
      <c r="E147" s="3" t="s">
        <v>478</v>
      </c>
      <c r="F147" t="s">
        <v>14</v>
      </c>
      <c r="G147">
        <v>11344</v>
      </c>
      <c r="H147">
        <v>33</v>
      </c>
      <c r="I147">
        <v>0</v>
      </c>
      <c r="J147" s="11">
        <f t="shared" si="11"/>
        <v>33</v>
      </c>
      <c r="K147" s="2">
        <v>44886</v>
      </c>
      <c r="L147" t="s">
        <v>21</v>
      </c>
      <c r="M147" s="6">
        <v>0</v>
      </c>
      <c r="P147" s="8">
        <v>3</v>
      </c>
      <c r="Q147" s="8">
        <v>10</v>
      </c>
      <c r="R147" s="8">
        <v>10</v>
      </c>
      <c r="S147" s="13">
        <v>10</v>
      </c>
      <c r="AC147" s="3">
        <f t="shared" si="12"/>
        <v>33</v>
      </c>
      <c r="AD147" s="38">
        <f t="shared" si="13"/>
        <v>23</v>
      </c>
      <c r="AE147" s="11">
        <f t="shared" si="10"/>
        <v>0</v>
      </c>
      <c r="AF147" s="11">
        <f t="shared" si="14"/>
        <v>0</v>
      </c>
    </row>
    <row r="148" spans="1:32" x14ac:dyDescent="0.25">
      <c r="A148" t="s">
        <v>469</v>
      </c>
      <c r="B148" s="1" t="s">
        <v>2070</v>
      </c>
      <c r="C148" s="1" t="s">
        <v>479</v>
      </c>
      <c r="D148" s="3" t="s">
        <v>480</v>
      </c>
      <c r="E148" s="3" t="s">
        <v>481</v>
      </c>
      <c r="F148" t="s">
        <v>15</v>
      </c>
      <c r="G148">
        <v>27169</v>
      </c>
      <c r="H148">
        <v>36</v>
      </c>
      <c r="I148">
        <v>0</v>
      </c>
      <c r="J148" s="11">
        <f t="shared" si="11"/>
        <v>36</v>
      </c>
      <c r="K148" s="2">
        <v>45855</v>
      </c>
      <c r="L148" t="s">
        <v>21</v>
      </c>
      <c r="M148" s="6">
        <v>0</v>
      </c>
      <c r="O148" s="8">
        <v>6</v>
      </c>
      <c r="P148" s="8">
        <v>15</v>
      </c>
      <c r="Q148" s="8">
        <v>15</v>
      </c>
      <c r="AC148" s="3">
        <f t="shared" si="12"/>
        <v>36</v>
      </c>
      <c r="AD148" s="38">
        <f t="shared" si="13"/>
        <v>36</v>
      </c>
      <c r="AE148" s="11">
        <f t="shared" si="10"/>
        <v>0</v>
      </c>
      <c r="AF148" s="11">
        <f t="shared" si="14"/>
        <v>0</v>
      </c>
    </row>
    <row r="149" spans="1:32" x14ac:dyDescent="0.25">
      <c r="A149" t="s">
        <v>469</v>
      </c>
      <c r="C149" s="1" t="s">
        <v>482</v>
      </c>
      <c r="D149" s="3" t="s">
        <v>483</v>
      </c>
      <c r="E149" s="3" t="s">
        <v>484</v>
      </c>
      <c r="F149" t="s">
        <v>14</v>
      </c>
      <c r="G149">
        <v>1864</v>
      </c>
      <c r="H149">
        <v>2</v>
      </c>
      <c r="I149">
        <v>1</v>
      </c>
      <c r="J149" s="11">
        <f t="shared" si="11"/>
        <v>1</v>
      </c>
      <c r="K149" s="2">
        <v>45999</v>
      </c>
      <c r="L149" t="s">
        <v>21</v>
      </c>
      <c r="M149" s="6">
        <v>0</v>
      </c>
      <c r="O149" s="8">
        <v>1</v>
      </c>
      <c r="AC149" s="3">
        <f t="shared" si="12"/>
        <v>1</v>
      </c>
      <c r="AD149" s="38">
        <f t="shared" si="13"/>
        <v>1</v>
      </c>
      <c r="AE149" s="11">
        <f t="shared" si="10"/>
        <v>0</v>
      </c>
      <c r="AF149" s="11">
        <f t="shared" si="14"/>
        <v>0</v>
      </c>
    </row>
    <row r="150" spans="1:32" x14ac:dyDescent="0.25">
      <c r="A150" t="s">
        <v>469</v>
      </c>
      <c r="C150" s="1" t="s">
        <v>485</v>
      </c>
      <c r="D150" s="3" t="s">
        <v>486</v>
      </c>
      <c r="E150" s="3" t="s">
        <v>487</v>
      </c>
      <c r="F150" t="s">
        <v>15</v>
      </c>
      <c r="G150">
        <v>7943</v>
      </c>
      <c r="H150">
        <v>15</v>
      </c>
      <c r="I150">
        <v>0</v>
      </c>
      <c r="J150" s="11">
        <f t="shared" si="11"/>
        <v>15</v>
      </c>
      <c r="K150" s="2">
        <v>46091</v>
      </c>
      <c r="L150" t="s">
        <v>21</v>
      </c>
      <c r="M150" s="6">
        <v>0</v>
      </c>
      <c r="P150" s="8">
        <v>5</v>
      </c>
      <c r="Q150" s="8">
        <v>5</v>
      </c>
      <c r="R150" s="8">
        <v>5</v>
      </c>
      <c r="AC150" s="3">
        <f t="shared" si="12"/>
        <v>15</v>
      </c>
      <c r="AD150" s="38">
        <f t="shared" si="13"/>
        <v>15</v>
      </c>
      <c r="AE150" s="11">
        <f t="shared" si="10"/>
        <v>0</v>
      </c>
      <c r="AF150" s="11">
        <f t="shared" si="14"/>
        <v>0</v>
      </c>
    </row>
    <row r="151" spans="1:32" x14ac:dyDescent="0.25">
      <c r="A151" t="s">
        <v>488</v>
      </c>
      <c r="B151" s="1" t="s">
        <v>489</v>
      </c>
      <c r="C151" s="1" t="s">
        <v>490</v>
      </c>
      <c r="D151" s="3" t="s">
        <v>491</v>
      </c>
      <c r="E151" s="3" t="s">
        <v>492</v>
      </c>
      <c r="F151" t="s">
        <v>15</v>
      </c>
      <c r="G151">
        <v>5871</v>
      </c>
      <c r="H151">
        <v>16</v>
      </c>
      <c r="I151">
        <v>0</v>
      </c>
      <c r="J151" s="11">
        <f t="shared" si="11"/>
        <v>16</v>
      </c>
      <c r="K151" s="2">
        <v>43510</v>
      </c>
      <c r="L151" t="s">
        <v>16</v>
      </c>
      <c r="M151" s="6">
        <v>0</v>
      </c>
      <c r="N151" s="8">
        <v>6</v>
      </c>
      <c r="O151" s="8">
        <v>5</v>
      </c>
      <c r="P151" s="8">
        <v>5</v>
      </c>
      <c r="AC151" s="3">
        <f t="shared" si="12"/>
        <v>16</v>
      </c>
      <c r="AD151" s="38">
        <f t="shared" si="13"/>
        <v>16</v>
      </c>
      <c r="AE151" s="11">
        <f t="shared" si="10"/>
        <v>0</v>
      </c>
      <c r="AF151" s="11">
        <f t="shared" si="14"/>
        <v>0</v>
      </c>
    </row>
    <row r="152" spans="1:32" x14ac:dyDescent="0.25">
      <c r="A152" t="s">
        <v>488</v>
      </c>
      <c r="C152" s="1" t="s">
        <v>493</v>
      </c>
      <c r="D152" s="3" t="s">
        <v>494</v>
      </c>
      <c r="E152" s="3" t="s">
        <v>495</v>
      </c>
      <c r="F152" t="s">
        <v>15</v>
      </c>
      <c r="G152">
        <v>1248</v>
      </c>
      <c r="H152">
        <v>2</v>
      </c>
      <c r="I152">
        <v>0</v>
      </c>
      <c r="J152" s="11">
        <f t="shared" si="11"/>
        <v>2</v>
      </c>
      <c r="K152" s="2">
        <v>45421</v>
      </c>
      <c r="L152" t="s">
        <v>16</v>
      </c>
      <c r="M152" s="6">
        <v>0</v>
      </c>
      <c r="N152" s="8">
        <v>2</v>
      </c>
      <c r="AC152" s="3">
        <f t="shared" si="12"/>
        <v>2</v>
      </c>
      <c r="AD152" s="38">
        <f t="shared" si="13"/>
        <v>2</v>
      </c>
      <c r="AE152" s="11">
        <f t="shared" si="10"/>
        <v>0</v>
      </c>
      <c r="AF152" s="11">
        <f t="shared" si="14"/>
        <v>0</v>
      </c>
    </row>
    <row r="153" spans="1:32" x14ac:dyDescent="0.25">
      <c r="A153" t="s">
        <v>488</v>
      </c>
      <c r="C153" s="1" t="s">
        <v>496</v>
      </c>
      <c r="D153" s="3" t="s">
        <v>497</v>
      </c>
      <c r="E153" s="3" t="s">
        <v>498</v>
      </c>
      <c r="F153" t="s">
        <v>14</v>
      </c>
      <c r="G153">
        <v>6521</v>
      </c>
      <c r="H153">
        <v>1</v>
      </c>
      <c r="I153">
        <v>0</v>
      </c>
      <c r="J153" s="11">
        <f t="shared" si="11"/>
        <v>1</v>
      </c>
      <c r="K153" s="2">
        <v>45666</v>
      </c>
      <c r="L153" t="s">
        <v>16</v>
      </c>
      <c r="M153" s="6">
        <v>0</v>
      </c>
      <c r="N153" s="8">
        <v>1</v>
      </c>
      <c r="AC153" s="3">
        <f t="shared" si="12"/>
        <v>1</v>
      </c>
      <c r="AD153" s="38">
        <f t="shared" si="13"/>
        <v>1</v>
      </c>
      <c r="AE153" s="11">
        <f t="shared" si="10"/>
        <v>0</v>
      </c>
      <c r="AF153" s="11">
        <f t="shared" si="14"/>
        <v>0</v>
      </c>
    </row>
    <row r="154" spans="1:32" x14ac:dyDescent="0.25">
      <c r="A154" t="s">
        <v>499</v>
      </c>
      <c r="C154" s="1" t="s">
        <v>500</v>
      </c>
      <c r="D154" s="3" t="s">
        <v>501</v>
      </c>
      <c r="E154" s="3" t="s">
        <v>502</v>
      </c>
      <c r="F154" t="s">
        <v>15</v>
      </c>
      <c r="G154">
        <v>9763</v>
      </c>
      <c r="H154">
        <v>18</v>
      </c>
      <c r="I154">
        <v>0</v>
      </c>
      <c r="J154" s="11">
        <f t="shared" si="11"/>
        <v>18</v>
      </c>
      <c r="K154" s="2">
        <v>44057</v>
      </c>
      <c r="L154" t="s">
        <v>16</v>
      </c>
      <c r="M154" s="6">
        <v>0</v>
      </c>
      <c r="N154" s="8">
        <v>3</v>
      </c>
      <c r="O154" s="8">
        <v>5</v>
      </c>
      <c r="P154" s="8">
        <v>5</v>
      </c>
      <c r="Q154" s="8">
        <v>5</v>
      </c>
      <c r="AC154" s="3">
        <f>SUM(N154:AB154)</f>
        <v>18</v>
      </c>
      <c r="AD154" s="38">
        <f>SUM(N154:R154)</f>
        <v>18</v>
      </c>
      <c r="AE154" s="11">
        <f t="shared" si="10"/>
        <v>0</v>
      </c>
      <c r="AF154" s="11">
        <f t="shared" si="14"/>
        <v>0</v>
      </c>
    </row>
    <row r="155" spans="1:32" x14ac:dyDescent="0.25">
      <c r="A155" t="s">
        <v>499</v>
      </c>
      <c r="C155" s="1" t="s">
        <v>503</v>
      </c>
      <c r="D155" s="3" t="s">
        <v>504</v>
      </c>
      <c r="E155" s="3" t="s">
        <v>505</v>
      </c>
      <c r="F155" t="s">
        <v>15</v>
      </c>
      <c r="G155">
        <v>1683</v>
      </c>
      <c r="H155">
        <v>1</v>
      </c>
      <c r="I155">
        <v>0</v>
      </c>
      <c r="J155" s="11">
        <f t="shared" si="11"/>
        <v>1</v>
      </c>
      <c r="K155" s="2">
        <v>44088</v>
      </c>
      <c r="L155" t="s">
        <v>16</v>
      </c>
      <c r="M155" s="6">
        <v>0</v>
      </c>
      <c r="N155" s="8">
        <v>1</v>
      </c>
      <c r="AC155" s="3">
        <f t="shared" si="12"/>
        <v>1</v>
      </c>
      <c r="AD155" s="38">
        <f t="shared" si="13"/>
        <v>1</v>
      </c>
      <c r="AE155" s="11">
        <f t="shared" si="10"/>
        <v>0</v>
      </c>
      <c r="AF155" s="11">
        <f t="shared" si="14"/>
        <v>0</v>
      </c>
    </row>
    <row r="156" spans="1:32" x14ac:dyDescent="0.25">
      <c r="A156" t="s">
        <v>499</v>
      </c>
      <c r="C156" s="1" t="s">
        <v>506</v>
      </c>
      <c r="D156" s="3" t="s">
        <v>507</v>
      </c>
      <c r="E156" s="3" t="s">
        <v>508</v>
      </c>
      <c r="F156" t="s">
        <v>14</v>
      </c>
      <c r="G156">
        <v>240</v>
      </c>
      <c r="H156">
        <v>1</v>
      </c>
      <c r="I156">
        <v>0</v>
      </c>
      <c r="J156" s="11">
        <f t="shared" si="11"/>
        <v>1</v>
      </c>
      <c r="K156" s="2">
        <v>44498</v>
      </c>
      <c r="L156" t="s">
        <v>16</v>
      </c>
      <c r="M156" s="6">
        <v>0</v>
      </c>
      <c r="N156" s="8">
        <v>1</v>
      </c>
      <c r="AC156" s="3">
        <f t="shared" si="12"/>
        <v>1</v>
      </c>
      <c r="AD156" s="38">
        <f t="shared" si="13"/>
        <v>1</v>
      </c>
      <c r="AE156" s="11">
        <f t="shared" si="10"/>
        <v>0</v>
      </c>
      <c r="AF156" s="11">
        <f t="shared" si="14"/>
        <v>0</v>
      </c>
    </row>
    <row r="157" spans="1:32" x14ac:dyDescent="0.25">
      <c r="A157" t="s">
        <v>499</v>
      </c>
      <c r="C157" s="1" t="s">
        <v>509</v>
      </c>
      <c r="D157" s="3" t="s">
        <v>510</v>
      </c>
      <c r="E157" s="3" t="s">
        <v>511</v>
      </c>
      <c r="F157" t="s">
        <v>15</v>
      </c>
      <c r="G157">
        <v>359</v>
      </c>
      <c r="H157">
        <v>1</v>
      </c>
      <c r="I157">
        <v>0</v>
      </c>
      <c r="J157" s="11">
        <f t="shared" si="11"/>
        <v>1</v>
      </c>
      <c r="K157" s="2">
        <v>44650</v>
      </c>
      <c r="L157" t="s">
        <v>16</v>
      </c>
      <c r="M157" s="6">
        <v>0</v>
      </c>
      <c r="N157" s="8">
        <v>1</v>
      </c>
      <c r="AC157" s="3">
        <f t="shared" si="12"/>
        <v>1</v>
      </c>
      <c r="AD157" s="38">
        <f t="shared" si="13"/>
        <v>1</v>
      </c>
      <c r="AE157" s="11">
        <f t="shared" si="10"/>
        <v>0</v>
      </c>
      <c r="AF157" s="11">
        <f t="shared" si="14"/>
        <v>0</v>
      </c>
    </row>
    <row r="158" spans="1:32" x14ac:dyDescent="0.25">
      <c r="A158" t="s">
        <v>499</v>
      </c>
      <c r="C158" s="1" t="s">
        <v>512</v>
      </c>
      <c r="D158" s="3" t="s">
        <v>513</v>
      </c>
      <c r="E158" s="3" t="s">
        <v>514</v>
      </c>
      <c r="F158" t="s">
        <v>14</v>
      </c>
      <c r="G158">
        <v>530</v>
      </c>
      <c r="H158">
        <v>1</v>
      </c>
      <c r="I158">
        <v>0</v>
      </c>
      <c r="J158" s="11">
        <f t="shared" si="11"/>
        <v>1</v>
      </c>
      <c r="K158" s="2">
        <v>44708</v>
      </c>
      <c r="L158" t="s">
        <v>21</v>
      </c>
      <c r="M158" s="6">
        <v>0</v>
      </c>
      <c r="O158" s="8">
        <v>1</v>
      </c>
      <c r="AC158" s="3">
        <f t="shared" si="12"/>
        <v>1</v>
      </c>
      <c r="AD158" s="38">
        <f t="shared" si="13"/>
        <v>1</v>
      </c>
      <c r="AE158" s="11">
        <f t="shared" si="10"/>
        <v>0</v>
      </c>
      <c r="AF158" s="11">
        <f t="shared" si="14"/>
        <v>0</v>
      </c>
    </row>
    <row r="159" spans="1:32" x14ac:dyDescent="0.25">
      <c r="A159" t="s">
        <v>499</v>
      </c>
      <c r="C159" s="1" t="s">
        <v>515</v>
      </c>
      <c r="D159" s="3" t="s">
        <v>516</v>
      </c>
      <c r="E159" s="3" t="s">
        <v>517</v>
      </c>
      <c r="F159" t="s">
        <v>14</v>
      </c>
      <c r="G159">
        <v>986</v>
      </c>
      <c r="H159">
        <v>2</v>
      </c>
      <c r="I159">
        <v>0</v>
      </c>
      <c r="J159" s="11">
        <f t="shared" si="11"/>
        <v>2</v>
      </c>
      <c r="K159" s="2">
        <v>45756</v>
      </c>
      <c r="L159" t="s">
        <v>76</v>
      </c>
      <c r="M159" s="6">
        <v>2</v>
      </c>
      <c r="AC159" s="3">
        <f t="shared" si="12"/>
        <v>0</v>
      </c>
      <c r="AD159" s="38">
        <f t="shared" si="13"/>
        <v>0</v>
      </c>
      <c r="AE159" s="11">
        <f t="shared" si="10"/>
        <v>-2</v>
      </c>
      <c r="AF159" s="11">
        <f t="shared" si="14"/>
        <v>0</v>
      </c>
    </row>
    <row r="160" spans="1:32" x14ac:dyDescent="0.25">
      <c r="A160" t="s">
        <v>499</v>
      </c>
      <c r="C160" s="1" t="s">
        <v>518</v>
      </c>
      <c r="D160" s="3" t="s">
        <v>519</v>
      </c>
      <c r="E160" s="3" t="s">
        <v>520</v>
      </c>
      <c r="F160" t="s">
        <v>14</v>
      </c>
      <c r="G160">
        <v>546</v>
      </c>
      <c r="H160">
        <v>2</v>
      </c>
      <c r="I160">
        <v>0</v>
      </c>
      <c r="J160" s="11">
        <f t="shared" si="11"/>
        <v>2</v>
      </c>
      <c r="K160" s="2">
        <v>45831</v>
      </c>
      <c r="L160" t="s">
        <v>16</v>
      </c>
      <c r="M160" s="6">
        <v>0</v>
      </c>
      <c r="N160" s="8">
        <v>2</v>
      </c>
      <c r="AC160" s="3">
        <f t="shared" si="12"/>
        <v>2</v>
      </c>
      <c r="AD160" s="38">
        <f t="shared" si="13"/>
        <v>2</v>
      </c>
      <c r="AE160" s="11">
        <f t="shared" si="10"/>
        <v>0</v>
      </c>
      <c r="AF160" s="11">
        <f t="shared" si="14"/>
        <v>0</v>
      </c>
    </row>
    <row r="161" spans="1:32" x14ac:dyDescent="0.25">
      <c r="A161" t="s">
        <v>499</v>
      </c>
      <c r="C161" s="1" t="s">
        <v>521</v>
      </c>
      <c r="D161" s="3" t="s">
        <v>522</v>
      </c>
      <c r="E161" s="3" t="s">
        <v>523</v>
      </c>
      <c r="F161" t="s">
        <v>14</v>
      </c>
      <c r="G161">
        <v>1834</v>
      </c>
      <c r="H161">
        <v>3</v>
      </c>
      <c r="I161">
        <v>0</v>
      </c>
      <c r="J161" s="11">
        <f t="shared" si="11"/>
        <v>3</v>
      </c>
      <c r="K161" s="2">
        <v>45912</v>
      </c>
      <c r="L161" t="s">
        <v>16</v>
      </c>
      <c r="M161" s="6">
        <v>0</v>
      </c>
      <c r="N161" s="8">
        <v>1</v>
      </c>
      <c r="O161" s="8">
        <v>1</v>
      </c>
      <c r="P161" s="8">
        <v>1</v>
      </c>
      <c r="AC161" s="3">
        <f t="shared" si="12"/>
        <v>3</v>
      </c>
      <c r="AD161" s="38">
        <f t="shared" si="13"/>
        <v>3</v>
      </c>
      <c r="AE161" s="11">
        <f t="shared" si="10"/>
        <v>0</v>
      </c>
      <c r="AF161" s="11">
        <f t="shared" si="14"/>
        <v>0</v>
      </c>
    </row>
    <row r="162" spans="1:32" x14ac:dyDescent="0.25">
      <c r="A162" t="s">
        <v>499</v>
      </c>
      <c r="C162" s="1" t="s">
        <v>524</v>
      </c>
      <c r="D162" s="3" t="s">
        <v>525</v>
      </c>
      <c r="E162" s="3" t="s">
        <v>526</v>
      </c>
      <c r="F162" t="s">
        <v>14</v>
      </c>
      <c r="G162">
        <v>1166</v>
      </c>
      <c r="H162">
        <v>1</v>
      </c>
      <c r="I162">
        <v>0</v>
      </c>
      <c r="J162" s="11">
        <f t="shared" si="11"/>
        <v>1</v>
      </c>
      <c r="K162" s="2">
        <v>45933</v>
      </c>
      <c r="L162" t="s">
        <v>16</v>
      </c>
      <c r="M162" s="6">
        <v>0</v>
      </c>
      <c r="N162" s="8">
        <v>1</v>
      </c>
      <c r="AC162" s="3">
        <f t="shared" si="12"/>
        <v>1</v>
      </c>
      <c r="AD162" s="38">
        <f t="shared" si="13"/>
        <v>1</v>
      </c>
      <c r="AE162" s="11">
        <f t="shared" si="10"/>
        <v>0</v>
      </c>
      <c r="AF162" s="11">
        <f t="shared" si="14"/>
        <v>0</v>
      </c>
    </row>
    <row r="163" spans="1:32" x14ac:dyDescent="0.25">
      <c r="A163" t="s">
        <v>499</v>
      </c>
      <c r="C163" s="1" t="s">
        <v>527</v>
      </c>
      <c r="D163" s="3" t="s">
        <v>528</v>
      </c>
      <c r="E163" s="3" t="s">
        <v>529</v>
      </c>
      <c r="F163" t="s">
        <v>14</v>
      </c>
      <c r="G163">
        <v>402</v>
      </c>
      <c r="H163">
        <v>1</v>
      </c>
      <c r="I163">
        <v>0</v>
      </c>
      <c r="J163" s="11">
        <f t="shared" si="11"/>
        <v>1</v>
      </c>
      <c r="K163" s="2">
        <v>46085</v>
      </c>
      <c r="L163" t="s">
        <v>21</v>
      </c>
      <c r="M163" s="6">
        <v>0</v>
      </c>
      <c r="O163" s="8">
        <v>1</v>
      </c>
      <c r="AC163" s="3">
        <f t="shared" si="12"/>
        <v>1</v>
      </c>
      <c r="AD163" s="38">
        <f t="shared" si="13"/>
        <v>1</v>
      </c>
      <c r="AE163" s="11">
        <f t="shared" si="10"/>
        <v>0</v>
      </c>
      <c r="AF163" s="11">
        <f t="shared" si="14"/>
        <v>0</v>
      </c>
    </row>
    <row r="164" spans="1:32" x14ac:dyDescent="0.25">
      <c r="A164" t="s">
        <v>530</v>
      </c>
      <c r="C164" s="1" t="s">
        <v>531</v>
      </c>
      <c r="D164" s="3" t="s">
        <v>532</v>
      </c>
      <c r="E164" s="3" t="s">
        <v>533</v>
      </c>
      <c r="F164" t="s">
        <v>14</v>
      </c>
      <c r="G164">
        <v>422</v>
      </c>
      <c r="H164">
        <v>1</v>
      </c>
      <c r="I164">
        <v>0</v>
      </c>
      <c r="J164" s="11">
        <f t="shared" si="11"/>
        <v>1</v>
      </c>
      <c r="K164" s="2">
        <v>44971</v>
      </c>
      <c r="L164" t="s">
        <v>21</v>
      </c>
      <c r="M164" s="6">
        <v>0</v>
      </c>
      <c r="O164" s="8">
        <v>1</v>
      </c>
      <c r="AC164" s="3">
        <f t="shared" si="12"/>
        <v>1</v>
      </c>
      <c r="AD164" s="38">
        <f t="shared" si="13"/>
        <v>1</v>
      </c>
      <c r="AE164" s="11">
        <f t="shared" si="10"/>
        <v>0</v>
      </c>
      <c r="AF164" s="11">
        <f t="shared" si="14"/>
        <v>0</v>
      </c>
    </row>
    <row r="165" spans="1:32" x14ac:dyDescent="0.25">
      <c r="A165" t="s">
        <v>530</v>
      </c>
      <c r="C165" s="1" t="s">
        <v>534</v>
      </c>
      <c r="D165" s="3" t="s">
        <v>535</v>
      </c>
      <c r="E165" s="3" t="s">
        <v>536</v>
      </c>
      <c r="F165" t="s">
        <v>15</v>
      </c>
      <c r="G165">
        <v>6350</v>
      </c>
      <c r="H165">
        <v>16</v>
      </c>
      <c r="I165">
        <v>0</v>
      </c>
      <c r="J165" s="11">
        <f t="shared" si="11"/>
        <v>16</v>
      </c>
      <c r="K165" s="2">
        <v>45916</v>
      </c>
      <c r="L165" t="s">
        <v>21</v>
      </c>
      <c r="M165" s="6">
        <v>0</v>
      </c>
      <c r="N165" s="8">
        <v>5</v>
      </c>
      <c r="O165" s="8">
        <v>6</v>
      </c>
      <c r="P165" s="8">
        <v>5</v>
      </c>
      <c r="AC165" s="3">
        <f t="shared" si="12"/>
        <v>16</v>
      </c>
      <c r="AD165" s="38">
        <f t="shared" si="13"/>
        <v>16</v>
      </c>
      <c r="AE165" s="11">
        <f t="shared" si="10"/>
        <v>0</v>
      </c>
      <c r="AF165" s="11">
        <f t="shared" si="14"/>
        <v>0</v>
      </c>
    </row>
    <row r="166" spans="1:32" x14ac:dyDescent="0.25">
      <c r="A166" t="s">
        <v>537</v>
      </c>
      <c r="C166" s="1" t="s">
        <v>538</v>
      </c>
      <c r="D166" s="3" t="s">
        <v>539</v>
      </c>
      <c r="E166" s="3" t="s">
        <v>540</v>
      </c>
      <c r="F166" t="s">
        <v>14</v>
      </c>
      <c r="G166">
        <v>3.2</v>
      </c>
      <c r="H166">
        <v>1</v>
      </c>
      <c r="I166">
        <v>0</v>
      </c>
      <c r="J166" s="11">
        <f t="shared" si="11"/>
        <v>1</v>
      </c>
      <c r="K166" s="2">
        <v>42824</v>
      </c>
      <c r="L166" t="s">
        <v>16</v>
      </c>
      <c r="M166" s="6">
        <v>0</v>
      </c>
      <c r="P166" s="8">
        <v>1</v>
      </c>
      <c r="AC166" s="3">
        <f t="shared" si="12"/>
        <v>1</v>
      </c>
      <c r="AD166" s="38">
        <f t="shared" si="13"/>
        <v>1</v>
      </c>
      <c r="AE166" s="11">
        <f t="shared" si="10"/>
        <v>0</v>
      </c>
      <c r="AF166" s="11">
        <f t="shared" si="14"/>
        <v>0</v>
      </c>
    </row>
    <row r="167" spans="1:32" x14ac:dyDescent="0.25">
      <c r="A167" t="s">
        <v>537</v>
      </c>
      <c r="C167" s="1" t="s">
        <v>541</v>
      </c>
      <c r="D167" s="3" t="s">
        <v>542</v>
      </c>
      <c r="E167" s="3" t="s">
        <v>543</v>
      </c>
      <c r="F167" t="s">
        <v>14</v>
      </c>
      <c r="G167">
        <v>17.09</v>
      </c>
      <c r="H167">
        <v>1</v>
      </c>
      <c r="I167">
        <v>0</v>
      </c>
      <c r="J167" s="11">
        <f t="shared" si="11"/>
        <v>1</v>
      </c>
      <c r="K167" s="2">
        <v>42831</v>
      </c>
      <c r="L167" t="s">
        <v>16</v>
      </c>
      <c r="M167" s="6">
        <v>0</v>
      </c>
      <c r="P167" s="8">
        <v>1</v>
      </c>
      <c r="AC167" s="3">
        <f t="shared" si="12"/>
        <v>1</v>
      </c>
      <c r="AD167" s="38">
        <f t="shared" si="13"/>
        <v>1</v>
      </c>
      <c r="AE167" s="11">
        <f t="shared" si="10"/>
        <v>0</v>
      </c>
      <c r="AF167" s="11">
        <f t="shared" si="14"/>
        <v>0</v>
      </c>
    </row>
    <row r="168" spans="1:32" x14ac:dyDescent="0.25">
      <c r="A168" t="s">
        <v>537</v>
      </c>
      <c r="C168" s="1" t="s">
        <v>544</v>
      </c>
      <c r="D168" s="3" t="s">
        <v>545</v>
      </c>
      <c r="E168" s="3" t="s">
        <v>546</v>
      </c>
      <c r="F168" t="s">
        <v>14</v>
      </c>
      <c r="G168">
        <v>0</v>
      </c>
      <c r="H168">
        <v>8</v>
      </c>
      <c r="I168">
        <v>0</v>
      </c>
      <c r="J168" s="11">
        <f t="shared" si="11"/>
        <v>8</v>
      </c>
      <c r="K168" s="2">
        <v>43181</v>
      </c>
      <c r="L168" t="s">
        <v>16</v>
      </c>
      <c r="M168" s="6">
        <v>1</v>
      </c>
      <c r="N168" s="8">
        <v>6</v>
      </c>
      <c r="O168" s="8">
        <v>1</v>
      </c>
      <c r="AC168" s="3">
        <f t="shared" si="12"/>
        <v>7</v>
      </c>
      <c r="AD168" s="38">
        <f t="shared" si="13"/>
        <v>7</v>
      </c>
      <c r="AE168" s="11">
        <f t="shared" si="10"/>
        <v>-1</v>
      </c>
      <c r="AF168" s="11">
        <f t="shared" si="14"/>
        <v>0</v>
      </c>
    </row>
    <row r="169" spans="1:32" x14ac:dyDescent="0.25">
      <c r="A169" t="s">
        <v>537</v>
      </c>
      <c r="C169" s="1" t="s">
        <v>547</v>
      </c>
      <c r="D169" s="3" t="s">
        <v>548</v>
      </c>
      <c r="E169" s="3" t="s">
        <v>549</v>
      </c>
      <c r="F169" t="s">
        <v>14</v>
      </c>
      <c r="G169">
        <v>318</v>
      </c>
      <c r="H169">
        <v>1</v>
      </c>
      <c r="I169">
        <v>0</v>
      </c>
      <c r="J169" s="11">
        <f t="shared" si="11"/>
        <v>1</v>
      </c>
      <c r="K169" s="2">
        <v>43322</v>
      </c>
      <c r="L169" t="s">
        <v>16</v>
      </c>
      <c r="M169" s="6">
        <v>0</v>
      </c>
      <c r="N169" s="8">
        <v>1</v>
      </c>
      <c r="AC169" s="3">
        <f t="shared" si="12"/>
        <v>1</v>
      </c>
      <c r="AD169" s="38">
        <f t="shared" si="13"/>
        <v>1</v>
      </c>
      <c r="AE169" s="11">
        <f t="shared" si="10"/>
        <v>0</v>
      </c>
      <c r="AF169" s="11">
        <f t="shared" si="14"/>
        <v>0</v>
      </c>
    </row>
    <row r="170" spans="1:32" x14ac:dyDescent="0.25">
      <c r="A170" t="s">
        <v>537</v>
      </c>
      <c r="C170" s="1" t="s">
        <v>550</v>
      </c>
      <c r="D170" s="3" t="s">
        <v>551</v>
      </c>
      <c r="E170" s="3" t="s">
        <v>552</v>
      </c>
      <c r="F170" t="s">
        <v>14</v>
      </c>
      <c r="G170">
        <v>667</v>
      </c>
      <c r="H170">
        <v>1</v>
      </c>
      <c r="I170">
        <v>0</v>
      </c>
      <c r="J170" s="11">
        <f t="shared" si="11"/>
        <v>1</v>
      </c>
      <c r="K170" s="2">
        <v>44811</v>
      </c>
      <c r="L170" t="s">
        <v>21</v>
      </c>
      <c r="M170" s="6">
        <v>0</v>
      </c>
      <c r="O170" s="8">
        <v>1</v>
      </c>
      <c r="AC170" s="3">
        <f t="shared" si="12"/>
        <v>1</v>
      </c>
      <c r="AD170" s="38">
        <f t="shared" si="13"/>
        <v>1</v>
      </c>
      <c r="AE170" s="11">
        <f t="shared" si="10"/>
        <v>0</v>
      </c>
      <c r="AF170" s="11">
        <f t="shared" si="14"/>
        <v>0</v>
      </c>
    </row>
    <row r="171" spans="1:32" x14ac:dyDescent="0.25">
      <c r="A171" t="s">
        <v>537</v>
      </c>
      <c r="C171" s="1" t="s">
        <v>553</v>
      </c>
      <c r="D171" s="3" t="s">
        <v>554</v>
      </c>
      <c r="E171" s="3" t="s">
        <v>555</v>
      </c>
      <c r="F171" t="s">
        <v>15</v>
      </c>
      <c r="G171">
        <v>737</v>
      </c>
      <c r="H171">
        <v>1</v>
      </c>
      <c r="I171">
        <v>0</v>
      </c>
      <c r="J171" s="11">
        <f t="shared" si="11"/>
        <v>1</v>
      </c>
      <c r="K171" s="2">
        <v>45300</v>
      </c>
      <c r="L171" t="s">
        <v>21</v>
      </c>
      <c r="M171" s="6">
        <v>0</v>
      </c>
      <c r="O171" s="8">
        <v>1</v>
      </c>
      <c r="AC171" s="3">
        <f t="shared" si="12"/>
        <v>1</v>
      </c>
      <c r="AD171" s="38">
        <f t="shared" si="13"/>
        <v>1</v>
      </c>
      <c r="AE171" s="11">
        <f t="shared" si="10"/>
        <v>0</v>
      </c>
      <c r="AF171" s="11">
        <f t="shared" si="14"/>
        <v>0</v>
      </c>
    </row>
    <row r="172" spans="1:32" x14ac:dyDescent="0.25">
      <c r="A172" t="s">
        <v>537</v>
      </c>
      <c r="C172" s="1" t="s">
        <v>556</v>
      </c>
      <c r="D172" s="3" t="s">
        <v>557</v>
      </c>
      <c r="E172" s="3" t="s">
        <v>558</v>
      </c>
      <c r="F172" t="s">
        <v>14</v>
      </c>
      <c r="G172">
        <v>939</v>
      </c>
      <c r="H172">
        <v>1</v>
      </c>
      <c r="I172">
        <v>0</v>
      </c>
      <c r="J172" s="11">
        <f t="shared" si="11"/>
        <v>1</v>
      </c>
      <c r="K172" s="2">
        <v>45373</v>
      </c>
      <c r="L172" t="s">
        <v>16</v>
      </c>
      <c r="M172" s="6">
        <v>0</v>
      </c>
      <c r="N172" s="8">
        <v>1</v>
      </c>
      <c r="AC172" s="3">
        <f t="shared" si="12"/>
        <v>1</v>
      </c>
      <c r="AD172" s="38">
        <f t="shared" si="13"/>
        <v>1</v>
      </c>
      <c r="AE172" s="11">
        <f t="shared" si="10"/>
        <v>0</v>
      </c>
      <c r="AF172" s="11">
        <f t="shared" si="14"/>
        <v>0</v>
      </c>
    </row>
    <row r="173" spans="1:32" x14ac:dyDescent="0.25">
      <c r="A173" t="s">
        <v>537</v>
      </c>
      <c r="C173" s="1" t="s">
        <v>559</v>
      </c>
      <c r="D173" s="3" t="s">
        <v>560</v>
      </c>
      <c r="E173" s="3" t="s">
        <v>561</v>
      </c>
      <c r="F173" t="s">
        <v>14</v>
      </c>
      <c r="G173">
        <v>484</v>
      </c>
      <c r="H173">
        <v>1</v>
      </c>
      <c r="I173">
        <v>1</v>
      </c>
      <c r="J173" s="11">
        <f t="shared" si="11"/>
        <v>0</v>
      </c>
      <c r="K173" s="2">
        <v>45674</v>
      </c>
      <c r="L173" t="s">
        <v>16</v>
      </c>
      <c r="M173" s="6">
        <v>0</v>
      </c>
      <c r="AC173" s="3">
        <f t="shared" si="12"/>
        <v>0</v>
      </c>
      <c r="AD173" s="38">
        <f t="shared" si="13"/>
        <v>0</v>
      </c>
      <c r="AE173" s="11">
        <f t="shared" si="10"/>
        <v>0</v>
      </c>
      <c r="AF173" s="11">
        <f t="shared" si="14"/>
        <v>0</v>
      </c>
    </row>
    <row r="174" spans="1:32" x14ac:dyDescent="0.25">
      <c r="A174" t="s">
        <v>537</v>
      </c>
      <c r="C174" s="1" t="s">
        <v>562</v>
      </c>
      <c r="D174" s="3" t="s">
        <v>563</v>
      </c>
      <c r="E174" s="3" t="s">
        <v>564</v>
      </c>
      <c r="F174" t="s">
        <v>15</v>
      </c>
      <c r="G174">
        <v>1170</v>
      </c>
      <c r="H174">
        <v>1</v>
      </c>
      <c r="I174">
        <v>0</v>
      </c>
      <c r="J174" s="11">
        <f t="shared" si="11"/>
        <v>1</v>
      </c>
      <c r="K174" s="2">
        <v>45723</v>
      </c>
      <c r="L174" t="s">
        <v>21</v>
      </c>
      <c r="M174" s="6">
        <v>0</v>
      </c>
      <c r="O174" s="8">
        <v>1</v>
      </c>
      <c r="AC174" s="3">
        <f t="shared" si="12"/>
        <v>1</v>
      </c>
      <c r="AD174" s="38">
        <f t="shared" si="13"/>
        <v>1</v>
      </c>
      <c r="AE174" s="11">
        <f t="shared" si="10"/>
        <v>0</v>
      </c>
      <c r="AF174" s="11">
        <f t="shared" si="14"/>
        <v>0</v>
      </c>
    </row>
    <row r="175" spans="1:32" x14ac:dyDescent="0.25">
      <c r="A175" t="s">
        <v>537</v>
      </c>
      <c r="B175" s="1" t="s">
        <v>2039</v>
      </c>
      <c r="C175" s="1" t="s">
        <v>565</v>
      </c>
      <c r="D175" s="3" t="s">
        <v>566</v>
      </c>
      <c r="E175" s="3" t="s">
        <v>567</v>
      </c>
      <c r="F175" t="s">
        <v>14</v>
      </c>
      <c r="G175">
        <v>36161</v>
      </c>
      <c r="H175">
        <v>58</v>
      </c>
      <c r="I175">
        <v>0</v>
      </c>
      <c r="J175" s="11">
        <f t="shared" si="11"/>
        <v>58</v>
      </c>
      <c r="K175" s="2">
        <v>45867</v>
      </c>
      <c r="L175" t="s">
        <v>21</v>
      </c>
      <c r="M175" s="6">
        <v>0</v>
      </c>
      <c r="O175" s="8">
        <v>8</v>
      </c>
      <c r="P175" s="8">
        <v>20</v>
      </c>
      <c r="Q175" s="8">
        <v>20</v>
      </c>
      <c r="R175" s="8">
        <v>10</v>
      </c>
      <c r="AC175" s="3">
        <f t="shared" si="12"/>
        <v>58</v>
      </c>
      <c r="AD175" s="38">
        <f t="shared" si="13"/>
        <v>58</v>
      </c>
      <c r="AE175" s="11">
        <f t="shared" si="10"/>
        <v>0</v>
      </c>
      <c r="AF175" s="11">
        <f t="shared" si="14"/>
        <v>0</v>
      </c>
    </row>
    <row r="176" spans="1:32" x14ac:dyDescent="0.25">
      <c r="A176" t="s">
        <v>537</v>
      </c>
      <c r="B176" s="1" t="s">
        <v>2039</v>
      </c>
      <c r="C176" s="1" t="s">
        <v>568</v>
      </c>
      <c r="D176" s="3" t="s">
        <v>569</v>
      </c>
      <c r="E176" s="3" t="s">
        <v>570</v>
      </c>
      <c r="F176" t="s">
        <v>15</v>
      </c>
      <c r="G176">
        <v>25152</v>
      </c>
      <c r="H176">
        <v>64</v>
      </c>
      <c r="I176">
        <v>0</v>
      </c>
      <c r="J176" s="11">
        <f t="shared" si="11"/>
        <v>64</v>
      </c>
      <c r="K176" s="2">
        <v>45867</v>
      </c>
      <c r="L176" t="s">
        <v>21</v>
      </c>
      <c r="M176" s="6">
        <v>0</v>
      </c>
      <c r="O176" s="8">
        <v>4</v>
      </c>
      <c r="P176" s="8">
        <v>20</v>
      </c>
      <c r="Q176" s="8">
        <v>20</v>
      </c>
      <c r="R176" s="8">
        <v>20</v>
      </c>
      <c r="AC176" s="3">
        <f t="shared" si="12"/>
        <v>64</v>
      </c>
      <c r="AD176" s="38">
        <f t="shared" si="13"/>
        <v>64</v>
      </c>
      <c r="AE176" s="11">
        <f t="shared" si="10"/>
        <v>0</v>
      </c>
      <c r="AF176" s="11">
        <f t="shared" si="14"/>
        <v>0</v>
      </c>
    </row>
    <row r="177" spans="1:32" x14ac:dyDescent="0.25">
      <c r="A177" t="s">
        <v>571</v>
      </c>
      <c r="C177" s="1" t="s">
        <v>572</v>
      </c>
      <c r="D177" s="3" t="s">
        <v>573</v>
      </c>
      <c r="E177" s="3" t="s">
        <v>574</v>
      </c>
      <c r="F177" t="s">
        <v>15</v>
      </c>
      <c r="G177">
        <v>274</v>
      </c>
      <c r="H177">
        <v>1</v>
      </c>
      <c r="I177">
        <v>0</v>
      </c>
      <c r="J177" s="11">
        <f t="shared" si="11"/>
        <v>1</v>
      </c>
      <c r="K177" s="2">
        <v>44411</v>
      </c>
      <c r="L177" t="s">
        <v>16</v>
      </c>
      <c r="M177" s="6">
        <v>0</v>
      </c>
      <c r="N177" s="8">
        <v>1</v>
      </c>
      <c r="AC177" s="3">
        <f t="shared" si="12"/>
        <v>1</v>
      </c>
      <c r="AD177" s="38">
        <f t="shared" si="13"/>
        <v>1</v>
      </c>
      <c r="AE177" s="11">
        <f t="shared" si="10"/>
        <v>0</v>
      </c>
      <c r="AF177" s="11">
        <f t="shared" si="14"/>
        <v>0</v>
      </c>
    </row>
    <row r="178" spans="1:32" x14ac:dyDescent="0.25">
      <c r="A178" t="s">
        <v>571</v>
      </c>
      <c r="C178" s="1" t="s">
        <v>575</v>
      </c>
      <c r="D178" s="3" t="s">
        <v>576</v>
      </c>
      <c r="E178" s="3" t="s">
        <v>577</v>
      </c>
      <c r="F178" t="s">
        <v>15</v>
      </c>
      <c r="G178">
        <v>609</v>
      </c>
      <c r="H178">
        <v>1</v>
      </c>
      <c r="I178">
        <v>0</v>
      </c>
      <c r="J178" s="11">
        <f t="shared" si="11"/>
        <v>1</v>
      </c>
      <c r="K178" s="2">
        <v>45034</v>
      </c>
      <c r="L178" t="s">
        <v>16</v>
      </c>
      <c r="M178" s="6">
        <v>0</v>
      </c>
      <c r="N178" s="8">
        <v>1</v>
      </c>
      <c r="AC178" s="3">
        <f t="shared" si="12"/>
        <v>1</v>
      </c>
      <c r="AD178" s="38">
        <f t="shared" si="13"/>
        <v>1</v>
      </c>
      <c r="AE178" s="11">
        <f t="shared" si="10"/>
        <v>0</v>
      </c>
      <c r="AF178" s="11">
        <f t="shared" si="14"/>
        <v>0</v>
      </c>
    </row>
    <row r="179" spans="1:32" x14ac:dyDescent="0.25">
      <c r="A179" t="s">
        <v>571</v>
      </c>
      <c r="C179" s="1" t="s">
        <v>578</v>
      </c>
      <c r="D179" s="3" t="s">
        <v>579</v>
      </c>
      <c r="E179" s="3" t="s">
        <v>580</v>
      </c>
      <c r="F179" t="s">
        <v>14</v>
      </c>
      <c r="G179">
        <v>2152</v>
      </c>
      <c r="H179">
        <v>7</v>
      </c>
      <c r="I179">
        <v>1</v>
      </c>
      <c r="J179" s="11">
        <f t="shared" si="11"/>
        <v>6</v>
      </c>
      <c r="K179" s="2">
        <v>45050</v>
      </c>
      <c r="L179" t="s">
        <v>76</v>
      </c>
      <c r="M179" s="6">
        <v>6</v>
      </c>
      <c r="AC179" s="3">
        <f t="shared" si="12"/>
        <v>0</v>
      </c>
      <c r="AD179" s="38">
        <f t="shared" si="13"/>
        <v>0</v>
      </c>
      <c r="AE179" s="11">
        <f t="shared" si="10"/>
        <v>-6</v>
      </c>
      <c r="AF179" s="11">
        <f t="shared" si="14"/>
        <v>0</v>
      </c>
    </row>
    <row r="180" spans="1:32" x14ac:dyDescent="0.25">
      <c r="A180" t="s">
        <v>571</v>
      </c>
      <c r="C180" s="1" t="s">
        <v>581</v>
      </c>
      <c r="D180" s="3" t="s">
        <v>582</v>
      </c>
      <c r="E180" s="3" t="s">
        <v>583</v>
      </c>
      <c r="F180" t="s">
        <v>14</v>
      </c>
      <c r="G180">
        <v>472</v>
      </c>
      <c r="H180">
        <v>1</v>
      </c>
      <c r="I180">
        <v>0</v>
      </c>
      <c r="J180" s="11">
        <f t="shared" si="11"/>
        <v>1</v>
      </c>
      <c r="K180" s="2">
        <v>45071</v>
      </c>
      <c r="L180" t="s">
        <v>21</v>
      </c>
      <c r="M180" s="6">
        <v>0</v>
      </c>
      <c r="O180" s="8">
        <v>1</v>
      </c>
      <c r="AC180" s="3">
        <f t="shared" si="12"/>
        <v>1</v>
      </c>
      <c r="AD180" s="38">
        <f t="shared" si="13"/>
        <v>1</v>
      </c>
      <c r="AE180" s="11">
        <f t="shared" si="10"/>
        <v>0</v>
      </c>
      <c r="AF180" s="11">
        <f t="shared" si="14"/>
        <v>0</v>
      </c>
    </row>
    <row r="181" spans="1:32" x14ac:dyDescent="0.25">
      <c r="A181" t="s">
        <v>571</v>
      </c>
      <c r="C181" s="1" t="s">
        <v>584</v>
      </c>
      <c r="D181" s="3" t="s">
        <v>585</v>
      </c>
      <c r="E181" s="3" t="s">
        <v>586</v>
      </c>
      <c r="F181" t="s">
        <v>15</v>
      </c>
      <c r="G181">
        <v>937</v>
      </c>
      <c r="H181">
        <v>1</v>
      </c>
      <c r="I181">
        <v>0</v>
      </c>
      <c r="J181" s="11">
        <f t="shared" si="11"/>
        <v>1</v>
      </c>
      <c r="K181" s="2">
        <v>45198</v>
      </c>
      <c r="L181" t="s">
        <v>21</v>
      </c>
      <c r="M181" s="6">
        <v>0</v>
      </c>
      <c r="O181" s="8">
        <v>1</v>
      </c>
      <c r="AC181" s="3">
        <f t="shared" si="12"/>
        <v>1</v>
      </c>
      <c r="AD181" s="38">
        <f t="shared" si="13"/>
        <v>1</v>
      </c>
      <c r="AE181" s="11">
        <f t="shared" si="10"/>
        <v>0</v>
      </c>
      <c r="AF181" s="11">
        <f t="shared" si="14"/>
        <v>0</v>
      </c>
    </row>
    <row r="182" spans="1:32" x14ac:dyDescent="0.25">
      <c r="A182" t="s">
        <v>571</v>
      </c>
      <c r="C182" s="1" t="s">
        <v>587</v>
      </c>
      <c r="D182" s="3" t="s">
        <v>588</v>
      </c>
      <c r="E182" s="3" t="s">
        <v>589</v>
      </c>
      <c r="F182" t="s">
        <v>15</v>
      </c>
      <c r="G182">
        <v>440</v>
      </c>
      <c r="H182">
        <v>1</v>
      </c>
      <c r="I182">
        <v>0</v>
      </c>
      <c r="J182" s="11">
        <f t="shared" si="11"/>
        <v>1</v>
      </c>
      <c r="K182" s="2">
        <v>45230</v>
      </c>
      <c r="L182" t="s">
        <v>21</v>
      </c>
      <c r="M182" s="6">
        <v>0</v>
      </c>
      <c r="P182" s="8">
        <v>1</v>
      </c>
      <c r="AC182" s="3">
        <f t="shared" si="12"/>
        <v>1</v>
      </c>
      <c r="AD182" s="38">
        <f t="shared" si="13"/>
        <v>1</v>
      </c>
      <c r="AE182" s="11">
        <f t="shared" si="10"/>
        <v>0</v>
      </c>
      <c r="AF182" s="11">
        <f t="shared" si="14"/>
        <v>0</v>
      </c>
    </row>
    <row r="183" spans="1:32" x14ac:dyDescent="0.25">
      <c r="A183" t="s">
        <v>571</v>
      </c>
      <c r="C183" s="1" t="s">
        <v>590</v>
      </c>
      <c r="D183" s="3" t="s">
        <v>591</v>
      </c>
      <c r="E183" s="3" t="s">
        <v>592</v>
      </c>
      <c r="F183" t="s">
        <v>15</v>
      </c>
      <c r="G183">
        <v>2100</v>
      </c>
      <c r="H183">
        <v>1</v>
      </c>
      <c r="I183">
        <v>0</v>
      </c>
      <c r="J183" s="11">
        <f t="shared" si="11"/>
        <v>1</v>
      </c>
      <c r="K183" s="2">
        <v>45646</v>
      </c>
      <c r="L183" t="s">
        <v>16</v>
      </c>
      <c r="M183" s="6">
        <v>0</v>
      </c>
      <c r="N183" s="8">
        <v>1</v>
      </c>
      <c r="AC183" s="3">
        <f t="shared" si="12"/>
        <v>1</v>
      </c>
      <c r="AD183" s="38">
        <f t="shared" si="13"/>
        <v>1</v>
      </c>
      <c r="AE183" s="11">
        <f t="shared" si="10"/>
        <v>0</v>
      </c>
      <c r="AF183" s="11">
        <f t="shared" si="14"/>
        <v>0</v>
      </c>
    </row>
    <row r="184" spans="1:32" x14ac:dyDescent="0.25">
      <c r="A184" t="s">
        <v>571</v>
      </c>
      <c r="B184" s="1" t="s">
        <v>2040</v>
      </c>
      <c r="C184" s="1" t="s">
        <v>593</v>
      </c>
      <c r="D184" s="3" t="s">
        <v>594</v>
      </c>
      <c r="E184" s="3" t="s">
        <v>595</v>
      </c>
      <c r="F184" t="s">
        <v>15</v>
      </c>
      <c r="G184">
        <v>6368</v>
      </c>
      <c r="H184">
        <v>16</v>
      </c>
      <c r="I184">
        <v>0</v>
      </c>
      <c r="J184" s="11">
        <f t="shared" si="11"/>
        <v>16</v>
      </c>
      <c r="K184" s="2">
        <v>45810</v>
      </c>
      <c r="L184" t="s">
        <v>21</v>
      </c>
      <c r="M184" s="6">
        <v>0</v>
      </c>
      <c r="O184" s="8">
        <v>4</v>
      </c>
      <c r="P184" s="8">
        <v>4</v>
      </c>
      <c r="Q184" s="8">
        <v>4</v>
      </c>
      <c r="R184" s="8">
        <v>4</v>
      </c>
      <c r="AC184" s="3">
        <f t="shared" si="12"/>
        <v>16</v>
      </c>
      <c r="AD184" s="38">
        <f t="shared" si="13"/>
        <v>16</v>
      </c>
      <c r="AE184" s="11">
        <f t="shared" si="10"/>
        <v>0</v>
      </c>
      <c r="AF184" s="11">
        <f t="shared" si="14"/>
        <v>0</v>
      </c>
    </row>
    <row r="185" spans="1:32" x14ac:dyDescent="0.25">
      <c r="A185" t="s">
        <v>571</v>
      </c>
      <c r="C185" s="1" t="s">
        <v>596</v>
      </c>
      <c r="D185" s="3" t="s">
        <v>597</v>
      </c>
      <c r="E185" s="3" t="s">
        <v>598</v>
      </c>
      <c r="F185" t="s">
        <v>14</v>
      </c>
      <c r="G185">
        <v>1785</v>
      </c>
      <c r="H185">
        <v>3</v>
      </c>
      <c r="I185">
        <v>1</v>
      </c>
      <c r="J185" s="11">
        <f t="shared" si="11"/>
        <v>2</v>
      </c>
      <c r="K185" s="2">
        <v>45952</v>
      </c>
      <c r="L185" t="s">
        <v>16</v>
      </c>
      <c r="M185" s="6">
        <v>1</v>
      </c>
      <c r="N185" s="8">
        <v>1</v>
      </c>
      <c r="AC185" s="3">
        <f t="shared" si="12"/>
        <v>1</v>
      </c>
      <c r="AD185" s="38">
        <f t="shared" si="13"/>
        <v>1</v>
      </c>
      <c r="AE185" s="11">
        <f t="shared" si="10"/>
        <v>-1</v>
      </c>
      <c r="AF185" s="11">
        <f t="shared" si="14"/>
        <v>0</v>
      </c>
    </row>
    <row r="186" spans="1:32" x14ac:dyDescent="0.25">
      <c r="A186" t="s">
        <v>599</v>
      </c>
      <c r="C186" s="1" t="s">
        <v>600</v>
      </c>
      <c r="D186" s="3" t="s">
        <v>601</v>
      </c>
      <c r="E186" s="3" t="s">
        <v>602</v>
      </c>
      <c r="F186" t="s">
        <v>14</v>
      </c>
      <c r="G186">
        <v>1802</v>
      </c>
      <c r="H186">
        <v>2</v>
      </c>
      <c r="I186">
        <v>1</v>
      </c>
      <c r="J186" s="11">
        <f t="shared" si="11"/>
        <v>1</v>
      </c>
      <c r="K186" s="2">
        <v>45251</v>
      </c>
      <c r="L186" t="s">
        <v>16</v>
      </c>
      <c r="M186" s="6">
        <v>0</v>
      </c>
      <c r="N186" s="8">
        <v>1</v>
      </c>
      <c r="AC186" s="3">
        <f t="shared" si="12"/>
        <v>1</v>
      </c>
      <c r="AD186" s="38">
        <f t="shared" si="13"/>
        <v>1</v>
      </c>
      <c r="AE186" s="11">
        <f t="shared" si="10"/>
        <v>0</v>
      </c>
      <c r="AF186" s="11">
        <f t="shared" si="14"/>
        <v>0</v>
      </c>
    </row>
    <row r="187" spans="1:32" x14ac:dyDescent="0.25">
      <c r="A187" t="s">
        <v>599</v>
      </c>
      <c r="B187" s="1" t="s">
        <v>2123</v>
      </c>
      <c r="C187" s="1" t="s">
        <v>603</v>
      </c>
      <c r="D187" s="3" t="s">
        <v>604</v>
      </c>
      <c r="E187" s="3" t="s">
        <v>605</v>
      </c>
      <c r="F187" t="s">
        <v>15</v>
      </c>
      <c r="G187">
        <v>3199</v>
      </c>
      <c r="H187">
        <v>5</v>
      </c>
      <c r="I187">
        <v>0</v>
      </c>
      <c r="J187" s="11">
        <f t="shared" si="11"/>
        <v>5</v>
      </c>
      <c r="K187" s="2">
        <v>45583</v>
      </c>
      <c r="L187" t="s">
        <v>21</v>
      </c>
      <c r="M187" s="6">
        <v>0</v>
      </c>
      <c r="O187" s="8">
        <v>2</v>
      </c>
      <c r="P187" s="8">
        <v>3</v>
      </c>
      <c r="AC187" s="3">
        <f t="shared" si="12"/>
        <v>5</v>
      </c>
      <c r="AD187" s="38">
        <f t="shared" si="13"/>
        <v>5</v>
      </c>
      <c r="AE187" s="11">
        <f t="shared" si="10"/>
        <v>0</v>
      </c>
      <c r="AF187" s="11">
        <f t="shared" si="14"/>
        <v>0</v>
      </c>
    </row>
    <row r="188" spans="1:32" x14ac:dyDescent="0.25">
      <c r="A188" t="s">
        <v>606</v>
      </c>
      <c r="B188" s="1" t="s">
        <v>2117</v>
      </c>
      <c r="C188" s="1" t="s">
        <v>607</v>
      </c>
      <c r="D188" s="3" t="s">
        <v>608</v>
      </c>
      <c r="E188" s="3" t="s">
        <v>609</v>
      </c>
      <c r="F188" t="s">
        <v>14</v>
      </c>
      <c r="G188">
        <v>2961</v>
      </c>
      <c r="H188">
        <v>5</v>
      </c>
      <c r="I188">
        <v>0</v>
      </c>
      <c r="J188" s="11">
        <f t="shared" si="11"/>
        <v>5</v>
      </c>
      <c r="K188" s="2">
        <v>45210</v>
      </c>
      <c r="L188" t="s">
        <v>16</v>
      </c>
      <c r="M188" s="6">
        <v>1</v>
      </c>
      <c r="N188" s="8">
        <v>4</v>
      </c>
      <c r="AC188" s="3">
        <f t="shared" si="12"/>
        <v>4</v>
      </c>
      <c r="AD188" s="38">
        <f t="shared" si="13"/>
        <v>4</v>
      </c>
      <c r="AE188" s="11">
        <f t="shared" si="10"/>
        <v>-1</v>
      </c>
      <c r="AF188" s="11">
        <f t="shared" si="14"/>
        <v>0</v>
      </c>
    </row>
    <row r="189" spans="1:32" x14ac:dyDescent="0.25">
      <c r="A189" t="s">
        <v>610</v>
      </c>
      <c r="B189" s="1" t="s">
        <v>611</v>
      </c>
      <c r="C189" s="1" t="s">
        <v>612</v>
      </c>
      <c r="D189" s="3" t="s">
        <v>613</v>
      </c>
      <c r="E189" s="3" t="s">
        <v>614</v>
      </c>
      <c r="F189" t="s">
        <v>15</v>
      </c>
      <c r="G189">
        <v>59655</v>
      </c>
      <c r="H189">
        <v>100</v>
      </c>
      <c r="I189">
        <v>0</v>
      </c>
      <c r="J189" s="11">
        <f t="shared" si="11"/>
        <v>100</v>
      </c>
      <c r="K189" s="2">
        <v>45813</v>
      </c>
      <c r="L189" t="s">
        <v>16</v>
      </c>
      <c r="M189" s="6">
        <v>47</v>
      </c>
      <c r="N189" s="8">
        <v>25</v>
      </c>
      <c r="O189" s="8">
        <v>25</v>
      </c>
      <c r="P189" s="8">
        <v>3</v>
      </c>
      <c r="AC189" s="3">
        <f t="shared" si="12"/>
        <v>53</v>
      </c>
      <c r="AD189" s="38">
        <f t="shared" si="13"/>
        <v>53</v>
      </c>
      <c r="AE189" s="11">
        <f t="shared" si="10"/>
        <v>-47</v>
      </c>
      <c r="AF189" s="11">
        <f t="shared" si="14"/>
        <v>0</v>
      </c>
    </row>
    <row r="190" spans="1:32" x14ac:dyDescent="0.25">
      <c r="A190" t="s">
        <v>610</v>
      </c>
      <c r="C190" s="1" t="s">
        <v>615</v>
      </c>
      <c r="D190" s="3" t="s">
        <v>616</v>
      </c>
      <c r="E190" s="3" t="s">
        <v>617</v>
      </c>
      <c r="F190" t="s">
        <v>15</v>
      </c>
      <c r="G190">
        <v>3.18</v>
      </c>
      <c r="H190">
        <v>1</v>
      </c>
      <c r="I190">
        <v>0</v>
      </c>
      <c r="J190" s="11">
        <f t="shared" si="11"/>
        <v>1</v>
      </c>
      <c r="K190" s="2">
        <v>42963</v>
      </c>
      <c r="L190" t="s">
        <v>16</v>
      </c>
      <c r="M190" s="6">
        <v>0</v>
      </c>
      <c r="N190" s="8">
        <v>1</v>
      </c>
      <c r="AC190" s="3">
        <f t="shared" si="12"/>
        <v>1</v>
      </c>
      <c r="AD190" s="38">
        <f t="shared" si="13"/>
        <v>1</v>
      </c>
      <c r="AE190" s="11">
        <f t="shared" si="10"/>
        <v>0</v>
      </c>
      <c r="AF190" s="11">
        <f t="shared" si="14"/>
        <v>0</v>
      </c>
    </row>
    <row r="191" spans="1:32" x14ac:dyDescent="0.25">
      <c r="A191" t="s">
        <v>610</v>
      </c>
      <c r="C191" s="1" t="s">
        <v>618</v>
      </c>
      <c r="D191" s="3" t="s">
        <v>619</v>
      </c>
      <c r="E191" s="3" t="s">
        <v>620</v>
      </c>
      <c r="F191" t="s">
        <v>14</v>
      </c>
      <c r="G191">
        <v>335</v>
      </c>
      <c r="H191">
        <v>2</v>
      </c>
      <c r="I191">
        <v>0</v>
      </c>
      <c r="J191" s="11">
        <f t="shared" si="11"/>
        <v>2</v>
      </c>
      <c r="K191" s="2">
        <v>43496</v>
      </c>
      <c r="L191" t="s">
        <v>16</v>
      </c>
      <c r="M191" s="6">
        <v>0</v>
      </c>
      <c r="N191" s="8">
        <v>1</v>
      </c>
      <c r="O191" s="8">
        <v>1</v>
      </c>
      <c r="AC191" s="3">
        <f t="shared" si="12"/>
        <v>2</v>
      </c>
      <c r="AD191" s="38">
        <f t="shared" si="13"/>
        <v>2</v>
      </c>
      <c r="AE191" s="11">
        <f t="shared" si="10"/>
        <v>0</v>
      </c>
      <c r="AF191" s="11">
        <f t="shared" si="14"/>
        <v>0</v>
      </c>
    </row>
    <row r="192" spans="1:32" x14ac:dyDescent="0.25">
      <c r="A192" t="s">
        <v>610</v>
      </c>
      <c r="C192" s="1" t="s">
        <v>621</v>
      </c>
      <c r="D192" s="3" t="s">
        <v>622</v>
      </c>
      <c r="E192" s="3" t="s">
        <v>623</v>
      </c>
      <c r="F192" t="s">
        <v>14</v>
      </c>
      <c r="G192">
        <v>366</v>
      </c>
      <c r="H192">
        <v>1</v>
      </c>
      <c r="I192">
        <v>0</v>
      </c>
      <c r="J192" s="11">
        <f t="shared" si="11"/>
        <v>1</v>
      </c>
      <c r="K192" s="2">
        <v>43609</v>
      </c>
      <c r="L192" t="s">
        <v>76</v>
      </c>
      <c r="M192" s="6">
        <v>1</v>
      </c>
      <c r="AC192" s="3">
        <f t="shared" si="12"/>
        <v>0</v>
      </c>
      <c r="AD192" s="38">
        <f t="shared" si="13"/>
        <v>0</v>
      </c>
      <c r="AE192" s="11">
        <f t="shared" si="10"/>
        <v>-1</v>
      </c>
      <c r="AF192" s="11">
        <f t="shared" si="14"/>
        <v>0</v>
      </c>
    </row>
    <row r="193" spans="1:32" x14ac:dyDescent="0.25">
      <c r="A193" t="s">
        <v>610</v>
      </c>
      <c r="C193" s="1" t="s">
        <v>624</v>
      </c>
      <c r="D193" s="3" t="s">
        <v>625</v>
      </c>
      <c r="E193" s="3" t="s">
        <v>626</v>
      </c>
      <c r="F193" t="s">
        <v>14</v>
      </c>
      <c r="G193">
        <v>1806</v>
      </c>
      <c r="H193">
        <v>18</v>
      </c>
      <c r="I193">
        <v>0</v>
      </c>
      <c r="J193" s="11">
        <f t="shared" si="11"/>
        <v>18</v>
      </c>
      <c r="K193" s="2">
        <v>44204</v>
      </c>
      <c r="L193" t="s">
        <v>16</v>
      </c>
      <c r="M193" s="6">
        <v>0</v>
      </c>
      <c r="N193" s="8">
        <v>6</v>
      </c>
      <c r="O193" s="8">
        <v>6</v>
      </c>
      <c r="P193" s="8">
        <v>6</v>
      </c>
      <c r="AC193" s="3">
        <f t="shared" si="12"/>
        <v>18</v>
      </c>
      <c r="AD193" s="38">
        <f t="shared" si="13"/>
        <v>18</v>
      </c>
      <c r="AE193" s="11">
        <f t="shared" si="10"/>
        <v>0</v>
      </c>
      <c r="AF193" s="11">
        <f t="shared" si="14"/>
        <v>0</v>
      </c>
    </row>
    <row r="194" spans="1:32" x14ac:dyDescent="0.25">
      <c r="A194" t="s">
        <v>610</v>
      </c>
      <c r="C194" s="1" t="s">
        <v>627</v>
      </c>
      <c r="D194" s="3" t="s">
        <v>628</v>
      </c>
      <c r="E194" s="3" t="s">
        <v>629</v>
      </c>
      <c r="F194" t="s">
        <v>14</v>
      </c>
      <c r="G194">
        <v>622</v>
      </c>
      <c r="H194">
        <v>3</v>
      </c>
      <c r="I194">
        <v>0</v>
      </c>
      <c r="J194" s="11">
        <f t="shared" si="11"/>
        <v>3</v>
      </c>
      <c r="K194" s="2">
        <v>44641</v>
      </c>
      <c r="L194" t="s">
        <v>76</v>
      </c>
      <c r="M194" s="6">
        <v>3</v>
      </c>
      <c r="AC194" s="3">
        <f t="shared" si="12"/>
        <v>0</v>
      </c>
      <c r="AD194" s="38">
        <f t="shared" si="13"/>
        <v>0</v>
      </c>
      <c r="AE194" s="11">
        <f t="shared" ref="AE194:AE257" si="15">SUM(AC194,-J194)</f>
        <v>-3</v>
      </c>
      <c r="AF194" s="11">
        <f t="shared" si="14"/>
        <v>0</v>
      </c>
    </row>
    <row r="195" spans="1:32" x14ac:dyDescent="0.25">
      <c r="A195" t="s">
        <v>610</v>
      </c>
      <c r="C195" s="1" t="s">
        <v>630</v>
      </c>
      <c r="D195" s="3" t="s">
        <v>631</v>
      </c>
      <c r="E195" s="3" t="s">
        <v>632</v>
      </c>
      <c r="F195" t="s">
        <v>14</v>
      </c>
      <c r="G195">
        <v>2642</v>
      </c>
      <c r="H195">
        <v>11</v>
      </c>
      <c r="I195">
        <v>0</v>
      </c>
      <c r="J195" s="11">
        <f t="shared" ref="J195:J258" si="16">SUM(H195,-I195)</f>
        <v>11</v>
      </c>
      <c r="K195" s="2">
        <v>44813</v>
      </c>
      <c r="L195" t="s">
        <v>76</v>
      </c>
      <c r="M195" s="6">
        <v>11</v>
      </c>
      <c r="AC195" s="3">
        <f t="shared" ref="AC195:AC258" si="17">SUM(N195:AB195)</f>
        <v>0</v>
      </c>
      <c r="AD195" s="38">
        <f t="shared" ref="AD195:AD258" si="18">SUM(N195:R195)</f>
        <v>0</v>
      </c>
      <c r="AE195" s="11">
        <f t="shared" si="15"/>
        <v>-11</v>
      </c>
      <c r="AF195" s="11">
        <f t="shared" ref="AF195:AF258" si="19">SUM(AE195,M195)</f>
        <v>0</v>
      </c>
    </row>
    <row r="196" spans="1:32" x14ac:dyDescent="0.25">
      <c r="A196" t="s">
        <v>610</v>
      </c>
      <c r="C196" s="1" t="s">
        <v>633</v>
      </c>
      <c r="D196" s="3" t="s">
        <v>634</v>
      </c>
      <c r="E196" s="3" t="s">
        <v>635</v>
      </c>
      <c r="F196" t="s">
        <v>14</v>
      </c>
      <c r="G196">
        <v>593</v>
      </c>
      <c r="H196">
        <v>1</v>
      </c>
      <c r="I196">
        <v>0</v>
      </c>
      <c r="J196" s="11">
        <f t="shared" si="16"/>
        <v>1</v>
      </c>
      <c r="K196" s="2">
        <v>44918</v>
      </c>
      <c r="L196" t="s">
        <v>21</v>
      </c>
      <c r="M196" s="6">
        <v>0</v>
      </c>
      <c r="O196" s="8">
        <v>1</v>
      </c>
      <c r="AC196" s="3">
        <f t="shared" si="17"/>
        <v>1</v>
      </c>
      <c r="AD196" s="38">
        <f t="shared" si="18"/>
        <v>1</v>
      </c>
      <c r="AE196" s="11">
        <f t="shared" si="15"/>
        <v>0</v>
      </c>
      <c r="AF196" s="11">
        <f t="shared" si="19"/>
        <v>0</v>
      </c>
    </row>
    <row r="197" spans="1:32" x14ac:dyDescent="0.25">
      <c r="A197" t="s">
        <v>610</v>
      </c>
      <c r="C197" s="1" t="s">
        <v>636</v>
      </c>
      <c r="D197" s="3" t="s">
        <v>637</v>
      </c>
      <c r="E197" s="3" t="s">
        <v>638</v>
      </c>
      <c r="F197" t="s">
        <v>14</v>
      </c>
      <c r="G197">
        <v>279</v>
      </c>
      <c r="H197">
        <v>5</v>
      </c>
      <c r="I197">
        <v>0</v>
      </c>
      <c r="J197" s="11">
        <f t="shared" si="16"/>
        <v>5</v>
      </c>
      <c r="K197" s="2">
        <v>45009</v>
      </c>
      <c r="L197" t="s">
        <v>21</v>
      </c>
      <c r="M197" s="6">
        <v>0</v>
      </c>
      <c r="P197" s="8">
        <v>5</v>
      </c>
      <c r="AC197" s="3">
        <f t="shared" si="17"/>
        <v>5</v>
      </c>
      <c r="AD197" s="38">
        <f t="shared" si="18"/>
        <v>5</v>
      </c>
      <c r="AE197" s="11">
        <f t="shared" si="15"/>
        <v>0</v>
      </c>
      <c r="AF197" s="11">
        <f t="shared" si="19"/>
        <v>0</v>
      </c>
    </row>
    <row r="198" spans="1:32" x14ac:dyDescent="0.25">
      <c r="A198" t="s">
        <v>610</v>
      </c>
      <c r="C198" s="1" t="s">
        <v>639</v>
      </c>
      <c r="D198" s="3" t="s">
        <v>640</v>
      </c>
      <c r="E198" s="3" t="s">
        <v>641</v>
      </c>
      <c r="F198" t="s">
        <v>14</v>
      </c>
      <c r="G198">
        <v>510</v>
      </c>
      <c r="H198">
        <v>15</v>
      </c>
      <c r="I198">
        <v>4</v>
      </c>
      <c r="J198" s="11">
        <f t="shared" si="16"/>
        <v>11</v>
      </c>
      <c r="K198" s="2">
        <v>45058</v>
      </c>
      <c r="L198" t="s">
        <v>21</v>
      </c>
      <c r="M198" s="6">
        <v>0</v>
      </c>
      <c r="N198" s="8">
        <v>5</v>
      </c>
      <c r="O198" s="8">
        <v>6</v>
      </c>
      <c r="AC198" s="3">
        <f t="shared" si="17"/>
        <v>11</v>
      </c>
      <c r="AD198" s="38">
        <f t="shared" si="18"/>
        <v>11</v>
      </c>
      <c r="AE198" s="11">
        <f t="shared" si="15"/>
        <v>0</v>
      </c>
      <c r="AF198" s="11">
        <f t="shared" si="19"/>
        <v>0</v>
      </c>
    </row>
    <row r="199" spans="1:32" x14ac:dyDescent="0.25">
      <c r="A199" t="s">
        <v>610</v>
      </c>
      <c r="C199" s="1" t="s">
        <v>642</v>
      </c>
      <c r="D199" s="3" t="s">
        <v>643</v>
      </c>
      <c r="E199" s="3" t="s">
        <v>644</v>
      </c>
      <c r="F199" t="s">
        <v>15</v>
      </c>
      <c r="G199">
        <v>1305</v>
      </c>
      <c r="H199">
        <v>8</v>
      </c>
      <c r="I199">
        <v>0</v>
      </c>
      <c r="J199" s="11">
        <f t="shared" si="16"/>
        <v>8</v>
      </c>
      <c r="K199" s="2">
        <v>45072</v>
      </c>
      <c r="L199" t="s">
        <v>76</v>
      </c>
      <c r="M199" s="6">
        <v>8</v>
      </c>
      <c r="AC199" s="3">
        <f t="shared" si="17"/>
        <v>0</v>
      </c>
      <c r="AD199" s="38">
        <f t="shared" si="18"/>
        <v>0</v>
      </c>
      <c r="AE199" s="11">
        <f t="shared" si="15"/>
        <v>-8</v>
      </c>
      <c r="AF199" s="11">
        <f t="shared" si="19"/>
        <v>0</v>
      </c>
    </row>
    <row r="200" spans="1:32" x14ac:dyDescent="0.25">
      <c r="A200" t="s">
        <v>610</v>
      </c>
      <c r="C200" s="1" t="s">
        <v>645</v>
      </c>
      <c r="D200" s="3" t="s">
        <v>646</v>
      </c>
      <c r="E200" s="3" t="s">
        <v>647</v>
      </c>
      <c r="F200" t="s">
        <v>14</v>
      </c>
      <c r="G200">
        <v>249</v>
      </c>
      <c r="H200">
        <v>1</v>
      </c>
      <c r="I200">
        <v>0</v>
      </c>
      <c r="J200" s="11">
        <f t="shared" si="16"/>
        <v>1</v>
      </c>
      <c r="K200" s="2">
        <v>45079</v>
      </c>
      <c r="L200" t="s">
        <v>21</v>
      </c>
      <c r="M200" s="6">
        <v>0</v>
      </c>
      <c r="O200" s="8">
        <v>1</v>
      </c>
      <c r="AC200" s="3">
        <f t="shared" si="17"/>
        <v>1</v>
      </c>
      <c r="AD200" s="38">
        <f t="shared" si="18"/>
        <v>1</v>
      </c>
      <c r="AE200" s="11">
        <f t="shared" si="15"/>
        <v>0</v>
      </c>
      <c r="AF200" s="11">
        <f t="shared" si="19"/>
        <v>0</v>
      </c>
    </row>
    <row r="201" spans="1:32" x14ac:dyDescent="0.25">
      <c r="A201" t="s">
        <v>610</v>
      </c>
      <c r="C201" s="1" t="s">
        <v>648</v>
      </c>
      <c r="D201" s="3" t="s">
        <v>649</v>
      </c>
      <c r="E201" s="3" t="s">
        <v>650</v>
      </c>
      <c r="F201" t="s">
        <v>14</v>
      </c>
      <c r="G201">
        <v>249</v>
      </c>
      <c r="H201">
        <v>2</v>
      </c>
      <c r="I201">
        <v>1</v>
      </c>
      <c r="J201" s="11">
        <f t="shared" si="16"/>
        <v>1</v>
      </c>
      <c r="K201" s="2">
        <v>45187</v>
      </c>
      <c r="L201" t="s">
        <v>21</v>
      </c>
      <c r="M201" s="6">
        <v>0</v>
      </c>
      <c r="O201" s="8">
        <v>1</v>
      </c>
      <c r="AC201" s="3">
        <f t="shared" si="17"/>
        <v>1</v>
      </c>
      <c r="AD201" s="38">
        <f t="shared" si="18"/>
        <v>1</v>
      </c>
      <c r="AE201" s="11">
        <f t="shared" si="15"/>
        <v>0</v>
      </c>
      <c r="AF201" s="11">
        <f t="shared" si="19"/>
        <v>0</v>
      </c>
    </row>
    <row r="202" spans="1:32" x14ac:dyDescent="0.25">
      <c r="A202" t="s">
        <v>610</v>
      </c>
      <c r="C202" s="1" t="s">
        <v>651</v>
      </c>
      <c r="D202" s="3" t="s">
        <v>652</v>
      </c>
      <c r="E202" s="3" t="s">
        <v>653</v>
      </c>
      <c r="F202" t="s">
        <v>14</v>
      </c>
      <c r="G202">
        <v>82</v>
      </c>
      <c r="H202">
        <v>1</v>
      </c>
      <c r="I202">
        <v>0</v>
      </c>
      <c r="J202" s="11">
        <f t="shared" si="16"/>
        <v>1</v>
      </c>
      <c r="K202" s="2">
        <v>45422</v>
      </c>
      <c r="L202" t="s">
        <v>76</v>
      </c>
      <c r="M202" s="6">
        <v>1</v>
      </c>
      <c r="AC202" s="3">
        <f t="shared" si="17"/>
        <v>0</v>
      </c>
      <c r="AD202" s="38">
        <f t="shared" si="18"/>
        <v>0</v>
      </c>
      <c r="AE202" s="11">
        <f t="shared" si="15"/>
        <v>-1</v>
      </c>
      <c r="AF202" s="11">
        <f t="shared" si="19"/>
        <v>0</v>
      </c>
    </row>
    <row r="203" spans="1:32" x14ac:dyDescent="0.25">
      <c r="A203" t="s">
        <v>610</v>
      </c>
      <c r="C203" s="1" t="s">
        <v>654</v>
      </c>
      <c r="D203" s="3" t="s">
        <v>655</v>
      </c>
      <c r="E203" s="3" t="s">
        <v>656</v>
      </c>
      <c r="F203" t="s">
        <v>14</v>
      </c>
      <c r="G203">
        <v>1280</v>
      </c>
      <c r="H203">
        <v>16</v>
      </c>
      <c r="I203">
        <v>0</v>
      </c>
      <c r="J203" s="11">
        <f t="shared" si="16"/>
        <v>16</v>
      </c>
      <c r="K203" s="2">
        <v>45723</v>
      </c>
      <c r="L203" t="s">
        <v>16</v>
      </c>
      <c r="M203" s="6">
        <v>16</v>
      </c>
      <c r="AC203" s="3">
        <f t="shared" si="17"/>
        <v>0</v>
      </c>
      <c r="AD203" s="38">
        <f t="shared" si="18"/>
        <v>0</v>
      </c>
      <c r="AE203" s="11">
        <f t="shared" si="15"/>
        <v>-16</v>
      </c>
      <c r="AF203" s="11">
        <f t="shared" si="19"/>
        <v>0</v>
      </c>
    </row>
    <row r="204" spans="1:32" x14ac:dyDescent="0.25">
      <c r="A204" t="s">
        <v>610</v>
      </c>
      <c r="C204" s="1" t="s">
        <v>657</v>
      </c>
      <c r="D204" s="3" t="s">
        <v>658</v>
      </c>
      <c r="E204" s="3" t="s">
        <v>659</v>
      </c>
      <c r="F204" t="s">
        <v>14</v>
      </c>
      <c r="G204">
        <v>148</v>
      </c>
      <c r="H204">
        <v>1</v>
      </c>
      <c r="I204">
        <v>0</v>
      </c>
      <c r="J204" s="11">
        <f t="shared" si="16"/>
        <v>1</v>
      </c>
      <c r="K204" s="2">
        <v>45730</v>
      </c>
      <c r="L204" t="s">
        <v>21</v>
      </c>
      <c r="M204" s="6">
        <v>0</v>
      </c>
      <c r="O204" s="8">
        <v>1</v>
      </c>
      <c r="AC204" s="3">
        <f t="shared" si="17"/>
        <v>1</v>
      </c>
      <c r="AD204" s="38">
        <f t="shared" si="18"/>
        <v>1</v>
      </c>
      <c r="AE204" s="11">
        <f t="shared" si="15"/>
        <v>0</v>
      </c>
      <c r="AF204" s="11">
        <f t="shared" si="19"/>
        <v>0</v>
      </c>
    </row>
    <row r="205" spans="1:32" x14ac:dyDescent="0.25">
      <c r="A205" t="s">
        <v>610</v>
      </c>
      <c r="C205" s="1" t="s">
        <v>660</v>
      </c>
      <c r="D205" s="3" t="s">
        <v>661</v>
      </c>
      <c r="E205" s="3" t="s">
        <v>662</v>
      </c>
      <c r="F205" t="s">
        <v>15</v>
      </c>
      <c r="G205">
        <v>288</v>
      </c>
      <c r="H205">
        <v>1</v>
      </c>
      <c r="I205">
        <v>0</v>
      </c>
      <c r="J205" s="11">
        <f t="shared" si="16"/>
        <v>1</v>
      </c>
      <c r="K205" s="2">
        <v>45772</v>
      </c>
      <c r="L205" t="s">
        <v>21</v>
      </c>
      <c r="M205" s="6">
        <v>0</v>
      </c>
      <c r="O205" s="8">
        <v>1</v>
      </c>
      <c r="AC205" s="3">
        <f t="shared" si="17"/>
        <v>1</v>
      </c>
      <c r="AD205" s="38">
        <f t="shared" si="18"/>
        <v>1</v>
      </c>
      <c r="AE205" s="11">
        <f t="shared" si="15"/>
        <v>0</v>
      </c>
      <c r="AF205" s="11">
        <f t="shared" si="19"/>
        <v>0</v>
      </c>
    </row>
    <row r="206" spans="1:32" x14ac:dyDescent="0.25">
      <c r="A206" t="s">
        <v>610</v>
      </c>
      <c r="C206" s="1" t="s">
        <v>663</v>
      </c>
      <c r="D206" s="3" t="s">
        <v>664</v>
      </c>
      <c r="E206" s="3" t="s">
        <v>665</v>
      </c>
      <c r="F206" t="s">
        <v>14</v>
      </c>
      <c r="G206">
        <v>934</v>
      </c>
      <c r="H206">
        <v>1</v>
      </c>
      <c r="I206">
        <v>1</v>
      </c>
      <c r="J206" s="11">
        <f t="shared" si="16"/>
        <v>0</v>
      </c>
      <c r="K206" s="2">
        <v>45812</v>
      </c>
      <c r="L206" t="s">
        <v>21</v>
      </c>
      <c r="M206" s="6">
        <v>0</v>
      </c>
      <c r="AC206" s="3">
        <f t="shared" si="17"/>
        <v>0</v>
      </c>
      <c r="AD206" s="38">
        <f t="shared" si="18"/>
        <v>0</v>
      </c>
      <c r="AE206" s="11">
        <f t="shared" si="15"/>
        <v>0</v>
      </c>
      <c r="AF206" s="11">
        <f t="shared" si="19"/>
        <v>0</v>
      </c>
    </row>
    <row r="207" spans="1:32" x14ac:dyDescent="0.25">
      <c r="A207" t="s">
        <v>666</v>
      </c>
      <c r="C207" s="1" t="s">
        <v>667</v>
      </c>
      <c r="D207" s="3" t="s">
        <v>668</v>
      </c>
      <c r="E207" s="3" t="s">
        <v>669</v>
      </c>
      <c r="F207" t="s">
        <v>15</v>
      </c>
      <c r="G207">
        <v>11330</v>
      </c>
      <c r="H207">
        <v>1</v>
      </c>
      <c r="I207">
        <v>0</v>
      </c>
      <c r="J207" s="11">
        <f t="shared" si="16"/>
        <v>1</v>
      </c>
      <c r="K207" s="2">
        <v>44692</v>
      </c>
      <c r="L207" t="s">
        <v>76</v>
      </c>
      <c r="M207" s="6">
        <v>1</v>
      </c>
      <c r="AC207" s="3">
        <f t="shared" si="17"/>
        <v>0</v>
      </c>
      <c r="AD207" s="38">
        <f t="shared" si="18"/>
        <v>0</v>
      </c>
      <c r="AE207" s="11">
        <f t="shared" si="15"/>
        <v>-1</v>
      </c>
      <c r="AF207" s="11">
        <f t="shared" si="19"/>
        <v>0</v>
      </c>
    </row>
    <row r="208" spans="1:32" x14ac:dyDescent="0.25">
      <c r="A208" t="s">
        <v>666</v>
      </c>
      <c r="C208" s="1" t="s">
        <v>670</v>
      </c>
      <c r="D208" s="3" t="s">
        <v>671</v>
      </c>
      <c r="E208" s="3" t="s">
        <v>672</v>
      </c>
      <c r="F208" t="s">
        <v>15</v>
      </c>
      <c r="G208">
        <v>416</v>
      </c>
      <c r="H208">
        <v>1</v>
      </c>
      <c r="I208">
        <v>0</v>
      </c>
      <c r="J208" s="11">
        <f t="shared" si="16"/>
        <v>1</v>
      </c>
      <c r="K208" s="2">
        <v>44873</v>
      </c>
      <c r="L208" t="s">
        <v>21</v>
      </c>
      <c r="M208" s="6">
        <v>0</v>
      </c>
      <c r="O208" s="8">
        <v>1</v>
      </c>
      <c r="AC208" s="3">
        <f t="shared" si="17"/>
        <v>1</v>
      </c>
      <c r="AD208" s="38">
        <f t="shared" si="18"/>
        <v>1</v>
      </c>
      <c r="AE208" s="11">
        <f t="shared" si="15"/>
        <v>0</v>
      </c>
      <c r="AF208" s="11">
        <f t="shared" si="19"/>
        <v>0</v>
      </c>
    </row>
    <row r="209" spans="1:32" x14ac:dyDescent="0.25">
      <c r="A209" t="s">
        <v>666</v>
      </c>
      <c r="C209" s="1" t="s">
        <v>673</v>
      </c>
      <c r="D209" s="3" t="s">
        <v>674</v>
      </c>
      <c r="E209" s="3" t="s">
        <v>675</v>
      </c>
      <c r="F209" t="s">
        <v>15</v>
      </c>
      <c r="G209">
        <v>402</v>
      </c>
      <c r="H209">
        <v>1</v>
      </c>
      <c r="I209">
        <v>0</v>
      </c>
      <c r="J209" s="11">
        <f t="shared" si="16"/>
        <v>1</v>
      </c>
      <c r="K209" s="2">
        <v>45043</v>
      </c>
      <c r="L209" t="s">
        <v>76</v>
      </c>
      <c r="M209" s="6">
        <v>1</v>
      </c>
      <c r="AC209" s="3">
        <f t="shared" si="17"/>
        <v>0</v>
      </c>
      <c r="AD209" s="38">
        <f t="shared" si="18"/>
        <v>0</v>
      </c>
      <c r="AE209" s="11">
        <f t="shared" si="15"/>
        <v>-1</v>
      </c>
      <c r="AF209" s="11">
        <f t="shared" si="19"/>
        <v>0</v>
      </c>
    </row>
    <row r="210" spans="1:32" x14ac:dyDescent="0.25">
      <c r="A210" t="s">
        <v>666</v>
      </c>
      <c r="C210" s="1" t="s">
        <v>676</v>
      </c>
      <c r="D210" s="3" t="s">
        <v>677</v>
      </c>
      <c r="E210" s="3" t="s">
        <v>678</v>
      </c>
      <c r="F210" t="s">
        <v>15</v>
      </c>
      <c r="G210">
        <v>651</v>
      </c>
      <c r="H210">
        <v>1</v>
      </c>
      <c r="I210">
        <v>0</v>
      </c>
      <c r="J210" s="11">
        <f t="shared" si="16"/>
        <v>1</v>
      </c>
      <c r="K210" s="2">
        <v>45343</v>
      </c>
      <c r="L210" t="s">
        <v>21</v>
      </c>
      <c r="M210" s="6">
        <v>0</v>
      </c>
      <c r="O210" s="8">
        <v>1</v>
      </c>
      <c r="AC210" s="3">
        <f t="shared" si="17"/>
        <v>1</v>
      </c>
      <c r="AD210" s="38">
        <f t="shared" si="18"/>
        <v>1</v>
      </c>
      <c r="AE210" s="11">
        <f t="shared" si="15"/>
        <v>0</v>
      </c>
      <c r="AF210" s="11">
        <f t="shared" si="19"/>
        <v>0</v>
      </c>
    </row>
    <row r="211" spans="1:32" x14ac:dyDescent="0.25">
      <c r="A211" t="s">
        <v>666</v>
      </c>
      <c r="C211" s="1" t="s">
        <v>679</v>
      </c>
      <c r="D211" s="3" t="s">
        <v>680</v>
      </c>
      <c r="E211" s="3" t="s">
        <v>681</v>
      </c>
      <c r="F211" t="s">
        <v>15</v>
      </c>
      <c r="G211">
        <v>371</v>
      </c>
      <c r="H211">
        <v>1</v>
      </c>
      <c r="I211">
        <v>0</v>
      </c>
      <c r="J211" s="11">
        <f t="shared" si="16"/>
        <v>1</v>
      </c>
      <c r="K211" s="2">
        <v>45415</v>
      </c>
      <c r="L211" t="s">
        <v>16</v>
      </c>
      <c r="M211" s="6">
        <v>0</v>
      </c>
      <c r="N211" s="8">
        <v>1</v>
      </c>
      <c r="AC211" s="3">
        <f t="shared" si="17"/>
        <v>1</v>
      </c>
      <c r="AD211" s="38">
        <f t="shared" si="18"/>
        <v>1</v>
      </c>
      <c r="AE211" s="11">
        <f t="shared" si="15"/>
        <v>0</v>
      </c>
      <c r="AF211" s="11">
        <f t="shared" si="19"/>
        <v>0</v>
      </c>
    </row>
    <row r="212" spans="1:32" x14ac:dyDescent="0.25">
      <c r="A212" t="s">
        <v>666</v>
      </c>
      <c r="C212" s="1" t="s">
        <v>682</v>
      </c>
      <c r="D212" s="3" t="s">
        <v>683</v>
      </c>
      <c r="E212" s="3" t="s">
        <v>684</v>
      </c>
      <c r="F212" t="s">
        <v>15</v>
      </c>
      <c r="G212">
        <v>732</v>
      </c>
      <c r="H212">
        <v>1</v>
      </c>
      <c r="I212">
        <v>0</v>
      </c>
      <c r="J212" s="11">
        <f t="shared" si="16"/>
        <v>1</v>
      </c>
      <c r="K212" s="2">
        <v>45680</v>
      </c>
      <c r="L212" t="s">
        <v>21</v>
      </c>
      <c r="M212" s="6">
        <v>0</v>
      </c>
      <c r="O212" s="8">
        <v>1</v>
      </c>
      <c r="AC212" s="3">
        <f t="shared" si="17"/>
        <v>1</v>
      </c>
      <c r="AD212" s="38">
        <f t="shared" si="18"/>
        <v>1</v>
      </c>
      <c r="AE212" s="11">
        <f t="shared" si="15"/>
        <v>0</v>
      </c>
      <c r="AF212" s="11">
        <f t="shared" si="19"/>
        <v>0</v>
      </c>
    </row>
    <row r="213" spans="1:32" x14ac:dyDescent="0.25">
      <c r="A213" t="s">
        <v>685</v>
      </c>
      <c r="B213" s="1" t="s">
        <v>686</v>
      </c>
      <c r="C213" s="1" t="s">
        <v>687</v>
      </c>
      <c r="D213" s="3" t="s">
        <v>688</v>
      </c>
      <c r="E213" s="3" t="s">
        <v>689</v>
      </c>
      <c r="F213" t="s">
        <v>15</v>
      </c>
      <c r="G213">
        <v>101974</v>
      </c>
      <c r="H213">
        <v>226</v>
      </c>
      <c r="I213">
        <v>0</v>
      </c>
      <c r="J213" s="11">
        <f t="shared" si="16"/>
        <v>226</v>
      </c>
      <c r="K213" s="2">
        <v>44650</v>
      </c>
      <c r="L213" t="s">
        <v>16</v>
      </c>
      <c r="M213" s="6">
        <v>68</v>
      </c>
      <c r="N213" s="8">
        <v>106</v>
      </c>
      <c r="O213" s="8">
        <v>33</v>
      </c>
      <c r="AC213" s="3">
        <f t="shared" si="17"/>
        <v>139</v>
      </c>
      <c r="AD213" s="38">
        <f t="shared" si="18"/>
        <v>139</v>
      </c>
      <c r="AE213" s="11">
        <f t="shared" si="15"/>
        <v>-87</v>
      </c>
      <c r="AF213" s="11">
        <f t="shared" si="19"/>
        <v>-19</v>
      </c>
    </row>
    <row r="214" spans="1:32" x14ac:dyDescent="0.25">
      <c r="A214" t="s">
        <v>685</v>
      </c>
      <c r="B214" s="1" t="s">
        <v>690</v>
      </c>
      <c r="C214" s="1" t="s">
        <v>691</v>
      </c>
      <c r="D214" s="3" t="s">
        <v>692</v>
      </c>
      <c r="E214" s="3" t="s">
        <v>693</v>
      </c>
      <c r="F214" t="s">
        <v>15</v>
      </c>
      <c r="G214">
        <v>38205</v>
      </c>
      <c r="H214">
        <v>96</v>
      </c>
      <c r="I214">
        <v>0</v>
      </c>
      <c r="J214" s="11">
        <f t="shared" si="16"/>
        <v>96</v>
      </c>
      <c r="K214" s="2">
        <v>44812</v>
      </c>
      <c r="L214" t="s">
        <v>16</v>
      </c>
      <c r="M214" s="6">
        <v>0</v>
      </c>
      <c r="N214" s="8">
        <v>64</v>
      </c>
      <c r="O214" s="8">
        <v>32</v>
      </c>
      <c r="AC214" s="3">
        <f t="shared" si="17"/>
        <v>96</v>
      </c>
      <c r="AD214" s="38">
        <f t="shared" si="18"/>
        <v>96</v>
      </c>
      <c r="AE214" s="11">
        <f t="shared" si="15"/>
        <v>0</v>
      </c>
      <c r="AF214" s="11">
        <f t="shared" si="19"/>
        <v>0</v>
      </c>
    </row>
    <row r="215" spans="1:32" x14ac:dyDescent="0.25">
      <c r="A215" t="s">
        <v>685</v>
      </c>
      <c r="C215" s="1" t="s">
        <v>694</v>
      </c>
      <c r="D215" s="3" t="s">
        <v>695</v>
      </c>
      <c r="E215" s="3" t="s">
        <v>696</v>
      </c>
      <c r="F215" t="s">
        <v>14</v>
      </c>
      <c r="G215">
        <v>0</v>
      </c>
      <c r="H215">
        <v>302</v>
      </c>
      <c r="I215">
        <v>319</v>
      </c>
      <c r="J215" s="11">
        <f t="shared" si="16"/>
        <v>-17</v>
      </c>
      <c r="K215" s="2">
        <v>41093</v>
      </c>
      <c r="L215" t="s">
        <v>16</v>
      </c>
      <c r="M215" s="6">
        <v>0</v>
      </c>
      <c r="AC215" s="3">
        <f t="shared" si="17"/>
        <v>0</v>
      </c>
      <c r="AD215" s="38">
        <f t="shared" si="18"/>
        <v>0</v>
      </c>
      <c r="AE215" s="11">
        <f t="shared" si="15"/>
        <v>17</v>
      </c>
      <c r="AF215" s="11">
        <f t="shared" si="19"/>
        <v>17</v>
      </c>
    </row>
    <row r="216" spans="1:32" x14ac:dyDescent="0.25">
      <c r="A216" t="s">
        <v>685</v>
      </c>
      <c r="C216" s="1" t="s">
        <v>697</v>
      </c>
      <c r="D216" s="3" t="s">
        <v>698</v>
      </c>
      <c r="E216" s="3" t="s">
        <v>699</v>
      </c>
      <c r="F216" t="s">
        <v>15</v>
      </c>
      <c r="G216">
        <v>141</v>
      </c>
      <c r="H216">
        <v>2</v>
      </c>
      <c r="I216">
        <v>0</v>
      </c>
      <c r="J216" s="11">
        <f t="shared" si="16"/>
        <v>2</v>
      </c>
      <c r="K216" s="2">
        <v>43172</v>
      </c>
      <c r="L216" t="s">
        <v>16</v>
      </c>
      <c r="M216" s="6">
        <v>0</v>
      </c>
      <c r="N216" s="8">
        <v>1</v>
      </c>
      <c r="O216" s="8">
        <v>1</v>
      </c>
      <c r="AC216" s="3">
        <f t="shared" si="17"/>
        <v>2</v>
      </c>
      <c r="AD216" s="38">
        <f t="shared" si="18"/>
        <v>2</v>
      </c>
      <c r="AE216" s="11">
        <f t="shared" si="15"/>
        <v>0</v>
      </c>
      <c r="AF216" s="11">
        <f t="shared" si="19"/>
        <v>0</v>
      </c>
    </row>
    <row r="217" spans="1:32" x14ac:dyDescent="0.25">
      <c r="A217" t="s">
        <v>685</v>
      </c>
      <c r="C217" s="1" t="s">
        <v>700</v>
      </c>
      <c r="D217" s="3" t="s">
        <v>701</v>
      </c>
      <c r="E217" s="3" t="s">
        <v>702</v>
      </c>
      <c r="F217" t="s">
        <v>14</v>
      </c>
      <c r="G217">
        <v>109</v>
      </c>
      <c r="H217">
        <v>2</v>
      </c>
      <c r="I217">
        <v>0</v>
      </c>
      <c r="J217" s="11">
        <f t="shared" si="16"/>
        <v>2</v>
      </c>
      <c r="K217" s="2">
        <v>43390</v>
      </c>
      <c r="L217" t="s">
        <v>16</v>
      </c>
      <c r="M217" s="6">
        <v>0</v>
      </c>
      <c r="N217" s="8">
        <v>2</v>
      </c>
      <c r="AC217" s="3">
        <f t="shared" si="17"/>
        <v>2</v>
      </c>
      <c r="AD217" s="38">
        <f t="shared" si="18"/>
        <v>2</v>
      </c>
      <c r="AE217" s="11">
        <f t="shared" si="15"/>
        <v>0</v>
      </c>
      <c r="AF217" s="11">
        <f t="shared" si="19"/>
        <v>0</v>
      </c>
    </row>
    <row r="218" spans="1:32" x14ac:dyDescent="0.25">
      <c r="A218" t="s">
        <v>685</v>
      </c>
      <c r="C218" s="1" t="s">
        <v>703</v>
      </c>
      <c r="D218" s="3" t="s">
        <v>704</v>
      </c>
      <c r="E218" s="3" t="s">
        <v>705</v>
      </c>
      <c r="F218" t="s">
        <v>15</v>
      </c>
      <c r="G218">
        <v>258</v>
      </c>
      <c r="H218">
        <v>1</v>
      </c>
      <c r="I218">
        <v>0</v>
      </c>
      <c r="J218" s="11">
        <f t="shared" si="16"/>
        <v>1</v>
      </c>
      <c r="K218" s="2">
        <v>43550</v>
      </c>
      <c r="L218" t="s">
        <v>16</v>
      </c>
      <c r="M218" s="6">
        <v>0</v>
      </c>
      <c r="N218" s="8">
        <v>1</v>
      </c>
      <c r="AC218" s="3">
        <f t="shared" si="17"/>
        <v>1</v>
      </c>
      <c r="AD218" s="38">
        <f t="shared" si="18"/>
        <v>1</v>
      </c>
      <c r="AE218" s="11">
        <f t="shared" si="15"/>
        <v>0</v>
      </c>
      <c r="AF218" s="11">
        <f t="shared" si="19"/>
        <v>0</v>
      </c>
    </row>
    <row r="219" spans="1:32" x14ac:dyDescent="0.25">
      <c r="A219" t="s">
        <v>685</v>
      </c>
      <c r="C219" s="1" t="s">
        <v>706</v>
      </c>
      <c r="D219" s="3" t="s">
        <v>707</v>
      </c>
      <c r="E219" s="3" t="s">
        <v>708</v>
      </c>
      <c r="F219" t="s">
        <v>14</v>
      </c>
      <c r="G219">
        <v>141</v>
      </c>
      <c r="H219">
        <v>1</v>
      </c>
      <c r="I219">
        <v>0</v>
      </c>
      <c r="J219" s="11">
        <f t="shared" si="16"/>
        <v>1</v>
      </c>
      <c r="K219" s="2">
        <v>43566</v>
      </c>
      <c r="L219" t="s">
        <v>16</v>
      </c>
      <c r="M219" s="6">
        <v>0</v>
      </c>
      <c r="N219" s="8">
        <v>1</v>
      </c>
      <c r="AC219" s="3">
        <f t="shared" si="17"/>
        <v>1</v>
      </c>
      <c r="AD219" s="38">
        <f t="shared" si="18"/>
        <v>1</v>
      </c>
      <c r="AE219" s="11">
        <f t="shared" si="15"/>
        <v>0</v>
      </c>
      <c r="AF219" s="11">
        <f t="shared" si="19"/>
        <v>0</v>
      </c>
    </row>
    <row r="220" spans="1:32" x14ac:dyDescent="0.25">
      <c r="A220" t="s">
        <v>685</v>
      </c>
      <c r="C220" s="1" t="s">
        <v>709</v>
      </c>
      <c r="D220" s="3" t="s">
        <v>710</v>
      </c>
      <c r="E220" s="3" t="s">
        <v>711</v>
      </c>
      <c r="F220" t="s">
        <v>14</v>
      </c>
      <c r="G220">
        <v>5443</v>
      </c>
      <c r="H220">
        <v>3</v>
      </c>
      <c r="I220">
        <v>0</v>
      </c>
      <c r="J220" s="11">
        <f t="shared" si="16"/>
        <v>3</v>
      </c>
      <c r="K220" s="2">
        <v>43587</v>
      </c>
      <c r="L220" t="s">
        <v>16</v>
      </c>
      <c r="M220" s="6">
        <v>0</v>
      </c>
      <c r="N220" s="8">
        <v>1</v>
      </c>
      <c r="O220" s="8">
        <v>1</v>
      </c>
      <c r="P220" s="8">
        <v>1</v>
      </c>
      <c r="AC220" s="3">
        <f t="shared" si="17"/>
        <v>3</v>
      </c>
      <c r="AD220" s="38">
        <f t="shared" si="18"/>
        <v>3</v>
      </c>
      <c r="AE220" s="11">
        <f t="shared" si="15"/>
        <v>0</v>
      </c>
      <c r="AF220" s="11">
        <f t="shared" si="19"/>
        <v>0</v>
      </c>
    </row>
    <row r="221" spans="1:32" x14ac:dyDescent="0.25">
      <c r="A221" t="s">
        <v>685</v>
      </c>
      <c r="C221" s="1" t="s">
        <v>712</v>
      </c>
      <c r="D221" s="3" t="s">
        <v>713</v>
      </c>
      <c r="E221" s="3" t="s">
        <v>714</v>
      </c>
      <c r="F221" t="s">
        <v>14</v>
      </c>
      <c r="G221">
        <v>440</v>
      </c>
      <c r="H221">
        <v>1</v>
      </c>
      <c r="I221">
        <v>0</v>
      </c>
      <c r="J221" s="11">
        <f t="shared" si="16"/>
        <v>1</v>
      </c>
      <c r="K221" s="2">
        <v>43948</v>
      </c>
      <c r="L221" t="s">
        <v>16</v>
      </c>
      <c r="M221" s="6">
        <v>0</v>
      </c>
      <c r="P221" s="8">
        <v>1</v>
      </c>
      <c r="AC221" s="3">
        <f t="shared" si="17"/>
        <v>1</v>
      </c>
      <c r="AD221" s="38">
        <f t="shared" si="18"/>
        <v>1</v>
      </c>
      <c r="AE221" s="11">
        <f t="shared" si="15"/>
        <v>0</v>
      </c>
      <c r="AF221" s="11">
        <f t="shared" si="19"/>
        <v>0</v>
      </c>
    </row>
    <row r="222" spans="1:32" x14ac:dyDescent="0.25">
      <c r="A222" t="s">
        <v>685</v>
      </c>
      <c r="C222" s="1" t="s">
        <v>715</v>
      </c>
      <c r="D222" s="3" t="s">
        <v>716</v>
      </c>
      <c r="E222" s="3" t="s">
        <v>717</v>
      </c>
      <c r="F222" t="s">
        <v>14</v>
      </c>
      <c r="G222">
        <v>354</v>
      </c>
      <c r="H222">
        <v>4</v>
      </c>
      <c r="I222">
        <v>0</v>
      </c>
      <c r="J222" s="11">
        <f t="shared" si="16"/>
        <v>4</v>
      </c>
      <c r="K222" s="2">
        <v>44341</v>
      </c>
      <c r="L222" t="s">
        <v>21</v>
      </c>
      <c r="M222" s="6">
        <v>0</v>
      </c>
      <c r="O222" s="8">
        <v>4</v>
      </c>
      <c r="AC222" s="3">
        <f t="shared" si="17"/>
        <v>4</v>
      </c>
      <c r="AD222" s="38">
        <f t="shared" si="18"/>
        <v>4</v>
      </c>
      <c r="AE222" s="11">
        <f t="shared" si="15"/>
        <v>0</v>
      </c>
      <c r="AF222" s="11">
        <f t="shared" si="19"/>
        <v>0</v>
      </c>
    </row>
    <row r="223" spans="1:32" x14ac:dyDescent="0.25">
      <c r="A223" t="s">
        <v>685</v>
      </c>
      <c r="C223" s="1" t="s">
        <v>718</v>
      </c>
      <c r="D223" s="3" t="s">
        <v>719</v>
      </c>
      <c r="E223" s="3" t="s">
        <v>720</v>
      </c>
      <c r="F223" t="s">
        <v>14</v>
      </c>
      <c r="G223">
        <v>865</v>
      </c>
      <c r="H223">
        <v>2</v>
      </c>
      <c r="I223">
        <v>0</v>
      </c>
      <c r="J223" s="11">
        <f t="shared" si="16"/>
        <v>2</v>
      </c>
      <c r="K223" s="2">
        <v>44342</v>
      </c>
      <c r="L223" t="s">
        <v>21</v>
      </c>
      <c r="M223" s="6">
        <v>0</v>
      </c>
      <c r="O223" s="8">
        <v>2</v>
      </c>
      <c r="AC223" s="3">
        <f t="shared" si="17"/>
        <v>2</v>
      </c>
      <c r="AD223" s="38">
        <f t="shared" si="18"/>
        <v>2</v>
      </c>
      <c r="AE223" s="11">
        <f t="shared" si="15"/>
        <v>0</v>
      </c>
      <c r="AF223" s="11">
        <f t="shared" si="19"/>
        <v>0</v>
      </c>
    </row>
    <row r="224" spans="1:32" x14ac:dyDescent="0.25">
      <c r="A224" t="s">
        <v>685</v>
      </c>
      <c r="C224" s="1" t="s">
        <v>721</v>
      </c>
      <c r="D224" s="3" t="s">
        <v>722</v>
      </c>
      <c r="E224" s="3" t="s">
        <v>723</v>
      </c>
      <c r="F224" t="s">
        <v>14</v>
      </c>
      <c r="G224">
        <v>1463</v>
      </c>
      <c r="H224">
        <v>24</v>
      </c>
      <c r="I224">
        <v>0</v>
      </c>
      <c r="J224" s="11">
        <f t="shared" si="16"/>
        <v>24</v>
      </c>
      <c r="K224" s="2">
        <v>44351</v>
      </c>
      <c r="L224" t="s">
        <v>21</v>
      </c>
      <c r="M224" s="6">
        <v>0</v>
      </c>
      <c r="O224" s="8">
        <v>12</v>
      </c>
      <c r="P224" s="8">
        <v>12</v>
      </c>
      <c r="AC224" s="3">
        <f t="shared" si="17"/>
        <v>24</v>
      </c>
      <c r="AD224" s="38">
        <f t="shared" si="18"/>
        <v>24</v>
      </c>
      <c r="AE224" s="11">
        <f t="shared" si="15"/>
        <v>0</v>
      </c>
      <c r="AF224" s="11">
        <f t="shared" si="19"/>
        <v>0</v>
      </c>
    </row>
    <row r="225" spans="1:32" x14ac:dyDescent="0.25">
      <c r="A225" t="s">
        <v>685</v>
      </c>
      <c r="C225" s="1" t="s">
        <v>724</v>
      </c>
      <c r="D225" s="3" t="s">
        <v>719</v>
      </c>
      <c r="E225" s="3" t="s">
        <v>725</v>
      </c>
      <c r="F225" t="s">
        <v>14</v>
      </c>
      <c r="G225">
        <v>3626</v>
      </c>
      <c r="H225">
        <v>1</v>
      </c>
      <c r="I225">
        <v>0</v>
      </c>
      <c r="J225" s="11">
        <f t="shared" si="16"/>
        <v>1</v>
      </c>
      <c r="K225" s="2">
        <v>44684</v>
      </c>
      <c r="L225" t="s">
        <v>21</v>
      </c>
      <c r="M225" s="6">
        <v>0</v>
      </c>
      <c r="O225" s="8">
        <v>1</v>
      </c>
      <c r="AC225" s="3">
        <f t="shared" si="17"/>
        <v>1</v>
      </c>
      <c r="AD225" s="38">
        <f t="shared" si="18"/>
        <v>1</v>
      </c>
      <c r="AE225" s="11">
        <f t="shared" si="15"/>
        <v>0</v>
      </c>
      <c r="AF225" s="11">
        <f t="shared" si="19"/>
        <v>0</v>
      </c>
    </row>
    <row r="226" spans="1:32" x14ac:dyDescent="0.25">
      <c r="A226" t="s">
        <v>685</v>
      </c>
      <c r="C226" s="1" t="s">
        <v>726</v>
      </c>
      <c r="D226" s="3" t="s">
        <v>727</v>
      </c>
      <c r="E226" s="3" t="s">
        <v>728</v>
      </c>
      <c r="F226" t="s">
        <v>14</v>
      </c>
      <c r="G226">
        <v>314</v>
      </c>
      <c r="H226">
        <v>1</v>
      </c>
      <c r="I226">
        <v>0</v>
      </c>
      <c r="J226" s="11">
        <f t="shared" si="16"/>
        <v>1</v>
      </c>
      <c r="K226" s="2">
        <v>44694</v>
      </c>
      <c r="L226" t="s">
        <v>21</v>
      </c>
      <c r="M226" s="6">
        <v>0</v>
      </c>
      <c r="O226" s="8">
        <v>1</v>
      </c>
      <c r="AC226" s="3">
        <f t="shared" si="17"/>
        <v>1</v>
      </c>
      <c r="AD226" s="38">
        <f t="shared" si="18"/>
        <v>1</v>
      </c>
      <c r="AE226" s="11">
        <f t="shared" si="15"/>
        <v>0</v>
      </c>
      <c r="AF226" s="11">
        <f t="shared" si="19"/>
        <v>0</v>
      </c>
    </row>
    <row r="227" spans="1:32" x14ac:dyDescent="0.25">
      <c r="A227" t="s">
        <v>685</v>
      </c>
      <c r="C227" s="1" t="s">
        <v>729</v>
      </c>
      <c r="D227" s="3" t="s">
        <v>730</v>
      </c>
      <c r="E227" s="3" t="s">
        <v>731</v>
      </c>
      <c r="F227" t="s">
        <v>14</v>
      </c>
      <c r="G227">
        <v>106</v>
      </c>
      <c r="H227">
        <v>1</v>
      </c>
      <c r="I227">
        <v>0</v>
      </c>
      <c r="J227" s="11">
        <f t="shared" si="16"/>
        <v>1</v>
      </c>
      <c r="K227" s="2">
        <v>44708</v>
      </c>
      <c r="L227" t="s">
        <v>21</v>
      </c>
      <c r="M227" s="6">
        <v>0</v>
      </c>
      <c r="O227" s="8">
        <v>1</v>
      </c>
      <c r="AC227" s="3">
        <f t="shared" si="17"/>
        <v>1</v>
      </c>
      <c r="AD227" s="38">
        <f t="shared" si="18"/>
        <v>1</v>
      </c>
      <c r="AE227" s="11">
        <f t="shared" si="15"/>
        <v>0</v>
      </c>
      <c r="AF227" s="11">
        <f t="shared" si="19"/>
        <v>0</v>
      </c>
    </row>
    <row r="228" spans="1:32" x14ac:dyDescent="0.25">
      <c r="A228" t="s">
        <v>685</v>
      </c>
      <c r="C228" s="1" t="s">
        <v>732</v>
      </c>
      <c r="D228" s="3" t="s">
        <v>733</v>
      </c>
      <c r="E228" s="3" t="s">
        <v>734</v>
      </c>
      <c r="F228" t="s">
        <v>14</v>
      </c>
      <c r="G228">
        <v>121</v>
      </c>
      <c r="H228">
        <v>2</v>
      </c>
      <c r="I228">
        <v>0</v>
      </c>
      <c r="J228" s="11">
        <f t="shared" si="16"/>
        <v>2</v>
      </c>
      <c r="K228" s="2">
        <v>44736</v>
      </c>
      <c r="L228" t="s">
        <v>21</v>
      </c>
      <c r="M228" s="6">
        <v>0</v>
      </c>
      <c r="O228" s="8">
        <v>1</v>
      </c>
      <c r="P228" s="8">
        <v>1</v>
      </c>
      <c r="AC228" s="3">
        <f t="shared" si="17"/>
        <v>2</v>
      </c>
      <c r="AD228" s="38">
        <f t="shared" si="18"/>
        <v>2</v>
      </c>
      <c r="AE228" s="11">
        <f t="shared" si="15"/>
        <v>0</v>
      </c>
      <c r="AF228" s="11">
        <f t="shared" si="19"/>
        <v>0</v>
      </c>
    </row>
    <row r="229" spans="1:32" x14ac:dyDescent="0.25">
      <c r="A229" t="s">
        <v>685</v>
      </c>
      <c r="C229" s="1" t="s">
        <v>735</v>
      </c>
      <c r="D229" s="3" t="s">
        <v>736</v>
      </c>
      <c r="E229" s="3" t="s">
        <v>737</v>
      </c>
      <c r="F229" t="s">
        <v>14</v>
      </c>
      <c r="G229">
        <v>258</v>
      </c>
      <c r="H229">
        <v>4</v>
      </c>
      <c r="I229">
        <v>0</v>
      </c>
      <c r="J229" s="11">
        <f t="shared" si="16"/>
        <v>4</v>
      </c>
      <c r="K229" s="2">
        <v>44736</v>
      </c>
      <c r="L229" t="s">
        <v>21</v>
      </c>
      <c r="M229" s="6">
        <v>0</v>
      </c>
      <c r="O229" s="8">
        <v>2</v>
      </c>
      <c r="P229" s="8">
        <v>2</v>
      </c>
      <c r="AC229" s="3">
        <f t="shared" si="17"/>
        <v>4</v>
      </c>
      <c r="AD229" s="38">
        <f t="shared" si="18"/>
        <v>4</v>
      </c>
      <c r="AE229" s="11">
        <f t="shared" si="15"/>
        <v>0</v>
      </c>
      <c r="AF229" s="11">
        <f t="shared" si="19"/>
        <v>0</v>
      </c>
    </row>
    <row r="230" spans="1:32" x14ac:dyDescent="0.25">
      <c r="A230" t="s">
        <v>685</v>
      </c>
      <c r="C230" s="1" t="s">
        <v>738</v>
      </c>
      <c r="D230" s="3" t="s">
        <v>739</v>
      </c>
      <c r="E230" s="3" t="s">
        <v>740</v>
      </c>
      <c r="F230" t="s">
        <v>15</v>
      </c>
      <c r="G230">
        <v>20437</v>
      </c>
      <c r="H230">
        <v>81</v>
      </c>
      <c r="I230">
        <v>0</v>
      </c>
      <c r="J230" s="11">
        <f t="shared" si="16"/>
        <v>81</v>
      </c>
      <c r="K230" s="2">
        <v>44902</v>
      </c>
      <c r="L230" t="s">
        <v>21</v>
      </c>
      <c r="M230" s="6">
        <v>0</v>
      </c>
      <c r="O230" s="8">
        <v>20</v>
      </c>
      <c r="P230" s="8">
        <v>20</v>
      </c>
      <c r="Q230" s="8">
        <v>20</v>
      </c>
      <c r="R230" s="8">
        <v>21</v>
      </c>
      <c r="AC230" s="3">
        <f t="shared" si="17"/>
        <v>81</v>
      </c>
      <c r="AD230" s="38">
        <f t="shared" si="18"/>
        <v>81</v>
      </c>
      <c r="AE230" s="11">
        <f t="shared" si="15"/>
        <v>0</v>
      </c>
      <c r="AF230" s="11">
        <f t="shared" si="19"/>
        <v>0</v>
      </c>
    </row>
    <row r="231" spans="1:32" x14ac:dyDescent="0.25">
      <c r="A231" t="s">
        <v>685</v>
      </c>
      <c r="C231" s="1" t="s">
        <v>741</v>
      </c>
      <c r="D231" s="3" t="s">
        <v>742</v>
      </c>
      <c r="E231" s="3" t="s">
        <v>743</v>
      </c>
      <c r="F231" t="s">
        <v>14</v>
      </c>
      <c r="G231">
        <v>113</v>
      </c>
      <c r="H231">
        <v>1</v>
      </c>
      <c r="I231">
        <v>0</v>
      </c>
      <c r="J231" s="11">
        <f t="shared" si="16"/>
        <v>1</v>
      </c>
      <c r="K231" s="2">
        <v>44909</v>
      </c>
      <c r="L231" t="s">
        <v>21</v>
      </c>
      <c r="M231" s="6">
        <v>0</v>
      </c>
      <c r="O231" s="8">
        <v>1</v>
      </c>
      <c r="AC231" s="3">
        <f t="shared" si="17"/>
        <v>1</v>
      </c>
      <c r="AD231" s="38">
        <f t="shared" si="18"/>
        <v>1</v>
      </c>
      <c r="AE231" s="11">
        <f t="shared" si="15"/>
        <v>0</v>
      </c>
      <c r="AF231" s="11">
        <f t="shared" si="19"/>
        <v>0</v>
      </c>
    </row>
    <row r="232" spans="1:32" x14ac:dyDescent="0.25">
      <c r="A232" t="s">
        <v>685</v>
      </c>
      <c r="C232" s="1" t="s">
        <v>744</v>
      </c>
      <c r="D232" s="3" t="s">
        <v>745</v>
      </c>
      <c r="E232" s="3" t="s">
        <v>746</v>
      </c>
      <c r="F232" t="s">
        <v>14</v>
      </c>
      <c r="G232">
        <v>452</v>
      </c>
      <c r="H232">
        <v>4</v>
      </c>
      <c r="I232">
        <v>1</v>
      </c>
      <c r="J232" s="11">
        <f t="shared" si="16"/>
        <v>3</v>
      </c>
      <c r="K232" s="2">
        <v>44957</v>
      </c>
      <c r="L232" t="s">
        <v>21</v>
      </c>
      <c r="M232" s="6">
        <v>0</v>
      </c>
      <c r="P232" s="8">
        <v>3</v>
      </c>
      <c r="AC232" s="3">
        <f t="shared" si="17"/>
        <v>3</v>
      </c>
      <c r="AD232" s="38">
        <f t="shared" si="18"/>
        <v>3</v>
      </c>
      <c r="AE232" s="11">
        <f t="shared" si="15"/>
        <v>0</v>
      </c>
      <c r="AF232" s="11">
        <f t="shared" si="19"/>
        <v>0</v>
      </c>
    </row>
    <row r="233" spans="1:32" x14ac:dyDescent="0.25">
      <c r="A233" t="s">
        <v>685</v>
      </c>
      <c r="C233" s="1" t="s">
        <v>747</v>
      </c>
      <c r="D233" s="3" t="s">
        <v>748</v>
      </c>
      <c r="E233" s="3" t="s">
        <v>749</v>
      </c>
      <c r="F233" t="s">
        <v>14</v>
      </c>
      <c r="G233">
        <v>140</v>
      </c>
      <c r="H233">
        <v>3</v>
      </c>
      <c r="I233">
        <v>1</v>
      </c>
      <c r="J233" s="11">
        <f t="shared" si="16"/>
        <v>2</v>
      </c>
      <c r="K233" s="2">
        <v>45033</v>
      </c>
      <c r="L233" t="s">
        <v>76</v>
      </c>
      <c r="M233" s="6">
        <v>2</v>
      </c>
      <c r="AC233" s="3">
        <f t="shared" si="17"/>
        <v>0</v>
      </c>
      <c r="AD233" s="38">
        <f t="shared" si="18"/>
        <v>0</v>
      </c>
      <c r="AE233" s="11">
        <f t="shared" si="15"/>
        <v>-2</v>
      </c>
      <c r="AF233" s="11">
        <f t="shared" si="19"/>
        <v>0</v>
      </c>
    </row>
    <row r="234" spans="1:32" x14ac:dyDescent="0.25">
      <c r="A234" t="s">
        <v>685</v>
      </c>
      <c r="C234" s="1" t="s">
        <v>750</v>
      </c>
      <c r="D234" s="3" t="s">
        <v>751</v>
      </c>
      <c r="E234" s="3" t="s">
        <v>752</v>
      </c>
      <c r="F234" t="s">
        <v>14</v>
      </c>
      <c r="G234">
        <v>140</v>
      </c>
      <c r="H234">
        <v>3</v>
      </c>
      <c r="I234">
        <v>1</v>
      </c>
      <c r="J234" s="11">
        <f t="shared" si="16"/>
        <v>2</v>
      </c>
      <c r="K234" s="2">
        <v>45061</v>
      </c>
      <c r="L234" t="s">
        <v>21</v>
      </c>
      <c r="M234" s="6">
        <v>0</v>
      </c>
      <c r="O234" s="8">
        <v>1</v>
      </c>
      <c r="P234" s="8">
        <v>1</v>
      </c>
      <c r="AC234" s="3">
        <f>SUM(N234:AB234)</f>
        <v>2</v>
      </c>
      <c r="AD234" s="38">
        <f>SUM(N234:R234)</f>
        <v>2</v>
      </c>
      <c r="AE234" s="11">
        <f t="shared" si="15"/>
        <v>0</v>
      </c>
      <c r="AF234" s="11">
        <f t="shared" si="19"/>
        <v>0</v>
      </c>
    </row>
    <row r="235" spans="1:32" x14ac:dyDescent="0.25">
      <c r="A235" t="s">
        <v>685</v>
      </c>
      <c r="C235" s="1" t="s">
        <v>753</v>
      </c>
      <c r="D235" s="3" t="s">
        <v>754</v>
      </c>
      <c r="E235" s="3" t="s">
        <v>755</v>
      </c>
      <c r="F235" t="s">
        <v>14</v>
      </c>
      <c r="G235">
        <v>452</v>
      </c>
      <c r="H235">
        <v>1</v>
      </c>
      <c r="I235">
        <v>0</v>
      </c>
      <c r="J235" s="11">
        <f t="shared" si="16"/>
        <v>1</v>
      </c>
      <c r="K235" s="2">
        <v>45084</v>
      </c>
      <c r="L235" t="s">
        <v>21</v>
      </c>
      <c r="M235" s="6">
        <v>0</v>
      </c>
      <c r="O235" s="8">
        <v>1</v>
      </c>
      <c r="AC235" s="3">
        <f t="shared" si="17"/>
        <v>1</v>
      </c>
      <c r="AD235" s="38">
        <f t="shared" si="18"/>
        <v>1</v>
      </c>
      <c r="AE235" s="11">
        <f t="shared" si="15"/>
        <v>0</v>
      </c>
      <c r="AF235" s="11">
        <f t="shared" si="19"/>
        <v>0</v>
      </c>
    </row>
    <row r="236" spans="1:32" x14ac:dyDescent="0.25">
      <c r="A236" t="s">
        <v>685</v>
      </c>
      <c r="C236" s="1" t="s">
        <v>756</v>
      </c>
      <c r="D236" s="3" t="s">
        <v>757</v>
      </c>
      <c r="E236" s="3" t="s">
        <v>758</v>
      </c>
      <c r="F236" t="s">
        <v>14</v>
      </c>
      <c r="G236">
        <v>192</v>
      </c>
      <c r="H236">
        <v>2</v>
      </c>
      <c r="I236">
        <v>1</v>
      </c>
      <c r="J236" s="11">
        <f t="shared" si="16"/>
        <v>1</v>
      </c>
      <c r="K236" s="2">
        <v>45098</v>
      </c>
      <c r="L236" t="s">
        <v>21</v>
      </c>
      <c r="M236" s="6">
        <v>0</v>
      </c>
      <c r="O236" s="8">
        <v>1</v>
      </c>
      <c r="AC236" s="3">
        <f t="shared" si="17"/>
        <v>1</v>
      </c>
      <c r="AD236" s="38">
        <f t="shared" si="18"/>
        <v>1</v>
      </c>
      <c r="AE236" s="11">
        <f t="shared" si="15"/>
        <v>0</v>
      </c>
      <c r="AF236" s="11">
        <f t="shared" si="19"/>
        <v>0</v>
      </c>
    </row>
    <row r="237" spans="1:32" x14ac:dyDescent="0.25">
      <c r="A237" t="s">
        <v>685</v>
      </c>
      <c r="C237" s="1" t="s">
        <v>759</v>
      </c>
      <c r="D237" s="3" t="s">
        <v>760</v>
      </c>
      <c r="E237" s="3" t="s">
        <v>761</v>
      </c>
      <c r="F237" t="s">
        <v>14</v>
      </c>
      <c r="G237">
        <v>119</v>
      </c>
      <c r="H237">
        <v>1</v>
      </c>
      <c r="I237">
        <v>0</v>
      </c>
      <c r="J237" s="11">
        <f t="shared" si="16"/>
        <v>1</v>
      </c>
      <c r="K237" s="2">
        <v>45127</v>
      </c>
      <c r="L237" t="s">
        <v>21</v>
      </c>
      <c r="M237" s="6">
        <v>0</v>
      </c>
      <c r="O237" s="8">
        <v>1</v>
      </c>
      <c r="AC237" s="3">
        <f t="shared" si="17"/>
        <v>1</v>
      </c>
      <c r="AD237" s="38">
        <f t="shared" si="18"/>
        <v>1</v>
      </c>
      <c r="AE237" s="11">
        <f t="shared" si="15"/>
        <v>0</v>
      </c>
      <c r="AF237" s="11">
        <f t="shared" si="19"/>
        <v>0</v>
      </c>
    </row>
    <row r="238" spans="1:32" x14ac:dyDescent="0.25">
      <c r="A238" t="s">
        <v>685</v>
      </c>
      <c r="C238" s="1" t="s">
        <v>762</v>
      </c>
      <c r="D238" s="3" t="s">
        <v>763</v>
      </c>
      <c r="E238" s="3" t="s">
        <v>764</v>
      </c>
      <c r="F238" t="s">
        <v>14</v>
      </c>
      <c r="G238">
        <v>228</v>
      </c>
      <c r="H238">
        <v>2</v>
      </c>
      <c r="I238">
        <v>1</v>
      </c>
      <c r="J238" s="11">
        <f t="shared" si="16"/>
        <v>1</v>
      </c>
      <c r="K238" s="2">
        <v>45138</v>
      </c>
      <c r="L238" t="s">
        <v>21</v>
      </c>
      <c r="M238" s="6">
        <v>0</v>
      </c>
      <c r="O238" s="8">
        <v>1</v>
      </c>
      <c r="AC238" s="3">
        <f t="shared" si="17"/>
        <v>1</v>
      </c>
      <c r="AD238" s="38">
        <f t="shared" si="18"/>
        <v>1</v>
      </c>
      <c r="AE238" s="11">
        <f t="shared" si="15"/>
        <v>0</v>
      </c>
      <c r="AF238" s="11">
        <f t="shared" si="19"/>
        <v>0</v>
      </c>
    </row>
    <row r="239" spans="1:32" x14ac:dyDescent="0.25">
      <c r="A239" t="s">
        <v>685</v>
      </c>
      <c r="C239" s="1" t="s">
        <v>765</v>
      </c>
      <c r="D239" s="3" t="s">
        <v>766</v>
      </c>
      <c r="E239" s="3" t="s">
        <v>767</v>
      </c>
      <c r="F239" t="s">
        <v>14</v>
      </c>
      <c r="G239">
        <v>380</v>
      </c>
      <c r="H239">
        <v>4</v>
      </c>
      <c r="I239">
        <v>0</v>
      </c>
      <c r="J239" s="11">
        <f t="shared" si="16"/>
        <v>4</v>
      </c>
      <c r="K239" s="2">
        <v>45141</v>
      </c>
      <c r="L239" t="s">
        <v>21</v>
      </c>
      <c r="M239" s="6">
        <v>0</v>
      </c>
      <c r="P239" s="8">
        <v>4</v>
      </c>
      <c r="AC239" s="3">
        <f t="shared" si="17"/>
        <v>4</v>
      </c>
      <c r="AD239" s="38">
        <f t="shared" si="18"/>
        <v>4</v>
      </c>
      <c r="AE239" s="11">
        <f t="shared" si="15"/>
        <v>0</v>
      </c>
      <c r="AF239" s="11">
        <f t="shared" si="19"/>
        <v>0</v>
      </c>
    </row>
    <row r="240" spans="1:32" x14ac:dyDescent="0.25">
      <c r="A240" t="s">
        <v>685</v>
      </c>
      <c r="C240" s="1" t="s">
        <v>768</v>
      </c>
      <c r="D240" s="3" t="s">
        <v>769</v>
      </c>
      <c r="E240" s="3" t="s">
        <v>770</v>
      </c>
      <c r="F240" t="s">
        <v>15</v>
      </c>
      <c r="G240">
        <v>190</v>
      </c>
      <c r="H240">
        <v>3</v>
      </c>
      <c r="I240">
        <v>0</v>
      </c>
      <c r="J240" s="11">
        <f t="shared" si="16"/>
        <v>3</v>
      </c>
      <c r="K240" s="2">
        <v>45142</v>
      </c>
      <c r="L240" t="s">
        <v>21</v>
      </c>
      <c r="M240" s="6">
        <v>0</v>
      </c>
      <c r="P240" s="8">
        <v>1</v>
      </c>
      <c r="Q240" s="8">
        <v>2</v>
      </c>
      <c r="AC240" s="3">
        <f t="shared" si="17"/>
        <v>3</v>
      </c>
      <c r="AD240" s="38">
        <f t="shared" si="18"/>
        <v>3</v>
      </c>
      <c r="AE240" s="11">
        <f t="shared" si="15"/>
        <v>0</v>
      </c>
      <c r="AF240" s="11">
        <f t="shared" si="19"/>
        <v>0</v>
      </c>
    </row>
    <row r="241" spans="1:32" x14ac:dyDescent="0.25">
      <c r="A241" t="s">
        <v>685</v>
      </c>
      <c r="C241" s="1" t="s">
        <v>771</v>
      </c>
      <c r="D241" s="3" t="s">
        <v>772</v>
      </c>
      <c r="E241" s="3" t="s">
        <v>773</v>
      </c>
      <c r="F241" t="s">
        <v>14</v>
      </c>
      <c r="G241">
        <v>174</v>
      </c>
      <c r="H241">
        <v>1</v>
      </c>
      <c r="I241">
        <v>0</v>
      </c>
      <c r="J241" s="11">
        <f t="shared" si="16"/>
        <v>1</v>
      </c>
      <c r="K241" s="2">
        <v>45176</v>
      </c>
      <c r="L241" t="s">
        <v>21</v>
      </c>
      <c r="M241" s="6">
        <v>0</v>
      </c>
      <c r="O241" s="8">
        <v>1</v>
      </c>
      <c r="AC241" s="3">
        <f t="shared" si="17"/>
        <v>1</v>
      </c>
      <c r="AD241" s="38">
        <f t="shared" si="18"/>
        <v>1</v>
      </c>
      <c r="AE241" s="11">
        <f t="shared" si="15"/>
        <v>0</v>
      </c>
      <c r="AF241" s="11">
        <f t="shared" si="19"/>
        <v>0</v>
      </c>
    </row>
    <row r="242" spans="1:32" x14ac:dyDescent="0.25">
      <c r="A242" t="s">
        <v>685</v>
      </c>
      <c r="C242" s="1" t="s">
        <v>774</v>
      </c>
      <c r="D242" s="3" t="s">
        <v>775</v>
      </c>
      <c r="E242" s="3" t="s">
        <v>776</v>
      </c>
      <c r="F242" t="s">
        <v>14</v>
      </c>
      <c r="G242">
        <v>363</v>
      </c>
      <c r="H242">
        <v>6</v>
      </c>
      <c r="I242">
        <v>1</v>
      </c>
      <c r="J242" s="11">
        <f t="shared" si="16"/>
        <v>5</v>
      </c>
      <c r="K242" s="2">
        <v>45176</v>
      </c>
      <c r="L242" t="s">
        <v>16</v>
      </c>
      <c r="M242" s="6">
        <v>0</v>
      </c>
      <c r="N242" s="8">
        <v>2</v>
      </c>
      <c r="O242" s="8">
        <v>2</v>
      </c>
      <c r="P242" s="8">
        <v>1</v>
      </c>
      <c r="AC242" s="3">
        <f t="shared" si="17"/>
        <v>5</v>
      </c>
      <c r="AD242" s="38">
        <f t="shared" si="18"/>
        <v>5</v>
      </c>
      <c r="AE242" s="11">
        <f t="shared" si="15"/>
        <v>0</v>
      </c>
      <c r="AF242" s="11">
        <f t="shared" si="19"/>
        <v>0</v>
      </c>
    </row>
    <row r="243" spans="1:32" x14ac:dyDescent="0.25">
      <c r="A243" t="s">
        <v>685</v>
      </c>
      <c r="C243" s="1" t="s">
        <v>777</v>
      </c>
      <c r="D243" s="3" t="s">
        <v>778</v>
      </c>
      <c r="E243" s="3" t="s">
        <v>779</v>
      </c>
      <c r="F243" t="s">
        <v>14</v>
      </c>
      <c r="G243">
        <v>1262</v>
      </c>
      <c r="H243">
        <v>16</v>
      </c>
      <c r="I243">
        <v>0</v>
      </c>
      <c r="J243" s="11">
        <f t="shared" si="16"/>
        <v>16</v>
      </c>
      <c r="K243" s="2">
        <v>45176</v>
      </c>
      <c r="L243" t="s">
        <v>21</v>
      </c>
      <c r="M243" s="6">
        <v>0</v>
      </c>
      <c r="O243" s="8">
        <v>2</v>
      </c>
      <c r="P243" s="8">
        <v>7</v>
      </c>
      <c r="Q243" s="8">
        <v>7</v>
      </c>
      <c r="AC243" s="3">
        <f t="shared" si="17"/>
        <v>16</v>
      </c>
      <c r="AD243" s="38">
        <f t="shared" si="18"/>
        <v>16</v>
      </c>
      <c r="AE243" s="11">
        <f t="shared" si="15"/>
        <v>0</v>
      </c>
      <c r="AF243" s="11">
        <f t="shared" si="19"/>
        <v>0</v>
      </c>
    </row>
    <row r="244" spans="1:32" x14ac:dyDescent="0.25">
      <c r="A244" t="s">
        <v>685</v>
      </c>
      <c r="C244" s="1" t="s">
        <v>780</v>
      </c>
      <c r="D244" s="3" t="s">
        <v>781</v>
      </c>
      <c r="E244" s="3" t="s">
        <v>782</v>
      </c>
      <c r="F244" t="s">
        <v>14</v>
      </c>
      <c r="G244">
        <v>206</v>
      </c>
      <c r="H244">
        <v>2</v>
      </c>
      <c r="I244">
        <v>0</v>
      </c>
      <c r="J244" s="11">
        <f t="shared" si="16"/>
        <v>2</v>
      </c>
      <c r="K244" s="2">
        <v>45189</v>
      </c>
      <c r="L244" t="s">
        <v>21</v>
      </c>
      <c r="M244" s="6">
        <v>0</v>
      </c>
      <c r="O244" s="8">
        <v>2</v>
      </c>
      <c r="AC244" s="3">
        <f t="shared" si="17"/>
        <v>2</v>
      </c>
      <c r="AD244" s="38">
        <f t="shared" si="18"/>
        <v>2</v>
      </c>
      <c r="AE244" s="11">
        <f t="shared" si="15"/>
        <v>0</v>
      </c>
      <c r="AF244" s="11">
        <f t="shared" si="19"/>
        <v>0</v>
      </c>
    </row>
    <row r="245" spans="1:32" x14ac:dyDescent="0.25">
      <c r="A245" t="s">
        <v>685</v>
      </c>
      <c r="C245" s="1" t="s">
        <v>783</v>
      </c>
      <c r="D245" s="3" t="s">
        <v>784</v>
      </c>
      <c r="E245" s="3" t="s">
        <v>785</v>
      </c>
      <c r="F245" t="s">
        <v>15</v>
      </c>
      <c r="G245">
        <v>165</v>
      </c>
      <c r="H245">
        <v>1</v>
      </c>
      <c r="I245">
        <v>0</v>
      </c>
      <c r="J245" s="11">
        <f t="shared" si="16"/>
        <v>1</v>
      </c>
      <c r="K245" s="2">
        <v>45238</v>
      </c>
      <c r="L245" t="s">
        <v>21</v>
      </c>
      <c r="M245" s="6">
        <v>0</v>
      </c>
      <c r="O245" s="8">
        <v>1</v>
      </c>
      <c r="AC245" s="3">
        <f t="shared" si="17"/>
        <v>1</v>
      </c>
      <c r="AD245" s="38">
        <f t="shared" si="18"/>
        <v>1</v>
      </c>
      <c r="AE245" s="11">
        <f t="shared" si="15"/>
        <v>0</v>
      </c>
      <c r="AF245" s="11">
        <f t="shared" si="19"/>
        <v>0</v>
      </c>
    </row>
    <row r="246" spans="1:32" x14ac:dyDescent="0.25">
      <c r="A246" t="s">
        <v>685</v>
      </c>
      <c r="C246" s="1" t="s">
        <v>786</v>
      </c>
      <c r="D246" s="3" t="s">
        <v>787</v>
      </c>
      <c r="E246" s="3" t="s">
        <v>788</v>
      </c>
      <c r="F246" t="s">
        <v>14</v>
      </c>
      <c r="G246">
        <v>159</v>
      </c>
      <c r="H246">
        <v>2</v>
      </c>
      <c r="I246">
        <v>0</v>
      </c>
      <c r="J246" s="11">
        <f t="shared" si="16"/>
        <v>2</v>
      </c>
      <c r="K246" s="2">
        <v>45243</v>
      </c>
      <c r="L246" t="s">
        <v>21</v>
      </c>
      <c r="M246" s="6">
        <v>0</v>
      </c>
      <c r="O246" s="8">
        <v>1</v>
      </c>
      <c r="P246" s="8">
        <v>1</v>
      </c>
      <c r="AC246" s="3">
        <f t="shared" si="17"/>
        <v>2</v>
      </c>
      <c r="AD246" s="38">
        <f t="shared" si="18"/>
        <v>2</v>
      </c>
      <c r="AE246" s="11">
        <f t="shared" si="15"/>
        <v>0</v>
      </c>
      <c r="AF246" s="11">
        <f t="shared" si="19"/>
        <v>0</v>
      </c>
    </row>
    <row r="247" spans="1:32" x14ac:dyDescent="0.25">
      <c r="A247" t="s">
        <v>685</v>
      </c>
      <c r="C247" s="1" t="s">
        <v>789</v>
      </c>
      <c r="D247" s="3" t="s">
        <v>790</v>
      </c>
      <c r="E247" s="3" t="s">
        <v>791</v>
      </c>
      <c r="F247" t="s">
        <v>14</v>
      </c>
      <c r="G247">
        <v>194</v>
      </c>
      <c r="H247">
        <v>4</v>
      </c>
      <c r="I247">
        <v>0</v>
      </c>
      <c r="J247" s="11">
        <f t="shared" si="16"/>
        <v>4</v>
      </c>
      <c r="K247" s="2">
        <v>45275</v>
      </c>
      <c r="L247" t="s">
        <v>21</v>
      </c>
      <c r="M247" s="6">
        <v>0</v>
      </c>
      <c r="AC247" s="3">
        <f t="shared" si="17"/>
        <v>0</v>
      </c>
      <c r="AD247" s="38">
        <f t="shared" si="18"/>
        <v>0</v>
      </c>
      <c r="AE247" s="11">
        <f t="shared" si="15"/>
        <v>-4</v>
      </c>
      <c r="AF247" s="11">
        <f t="shared" si="19"/>
        <v>-4</v>
      </c>
    </row>
    <row r="248" spans="1:32" x14ac:dyDescent="0.25">
      <c r="A248" t="s">
        <v>685</v>
      </c>
      <c r="C248" s="1" t="s">
        <v>792</v>
      </c>
      <c r="D248" s="3" t="s">
        <v>793</v>
      </c>
      <c r="E248" s="3" t="s">
        <v>794</v>
      </c>
      <c r="F248" t="s">
        <v>14</v>
      </c>
      <c r="G248">
        <v>0</v>
      </c>
      <c r="H248">
        <v>8</v>
      </c>
      <c r="I248">
        <v>0</v>
      </c>
      <c r="J248" s="11">
        <f t="shared" si="16"/>
        <v>8</v>
      </c>
      <c r="K248" s="2">
        <v>45328</v>
      </c>
      <c r="L248" t="s">
        <v>16</v>
      </c>
      <c r="M248" s="6">
        <v>0</v>
      </c>
      <c r="N248" s="8">
        <v>4</v>
      </c>
      <c r="O248" s="8">
        <v>4</v>
      </c>
      <c r="AC248" s="3">
        <f t="shared" si="17"/>
        <v>8</v>
      </c>
      <c r="AD248" s="38">
        <f t="shared" si="18"/>
        <v>8</v>
      </c>
      <c r="AE248" s="11">
        <f t="shared" si="15"/>
        <v>0</v>
      </c>
      <c r="AF248" s="11">
        <f t="shared" si="19"/>
        <v>0</v>
      </c>
    </row>
    <row r="249" spans="1:32" x14ac:dyDescent="0.25">
      <c r="A249" t="s">
        <v>685</v>
      </c>
      <c r="C249" s="1" t="s">
        <v>795</v>
      </c>
      <c r="D249" s="3" t="s">
        <v>796</v>
      </c>
      <c r="E249" s="3" t="s">
        <v>797</v>
      </c>
      <c r="F249" t="s">
        <v>14</v>
      </c>
      <c r="G249">
        <v>272</v>
      </c>
      <c r="H249">
        <v>4</v>
      </c>
      <c r="I249">
        <v>0</v>
      </c>
      <c r="J249" s="11">
        <f t="shared" si="16"/>
        <v>4</v>
      </c>
      <c r="K249" s="2">
        <v>45344</v>
      </c>
      <c r="L249" t="s">
        <v>21</v>
      </c>
      <c r="M249" s="6">
        <v>0</v>
      </c>
      <c r="O249" s="8">
        <v>1</v>
      </c>
      <c r="P249" s="8">
        <v>1</v>
      </c>
      <c r="Q249" s="8">
        <v>1</v>
      </c>
      <c r="R249" s="8">
        <v>1</v>
      </c>
      <c r="AC249" s="3">
        <f t="shared" si="17"/>
        <v>4</v>
      </c>
      <c r="AD249" s="38">
        <f t="shared" si="18"/>
        <v>4</v>
      </c>
      <c r="AE249" s="11">
        <f t="shared" si="15"/>
        <v>0</v>
      </c>
      <c r="AF249" s="11">
        <f t="shared" si="19"/>
        <v>0</v>
      </c>
    </row>
    <row r="250" spans="1:32" x14ac:dyDescent="0.25">
      <c r="A250" t="s">
        <v>685</v>
      </c>
      <c r="C250" s="1" t="s">
        <v>798</v>
      </c>
      <c r="D250" s="3" t="s">
        <v>799</v>
      </c>
      <c r="E250" s="3" t="s">
        <v>800</v>
      </c>
      <c r="F250" t="s">
        <v>14</v>
      </c>
      <c r="G250">
        <v>107</v>
      </c>
      <c r="H250">
        <v>1</v>
      </c>
      <c r="I250">
        <v>0</v>
      </c>
      <c r="J250" s="11">
        <f t="shared" si="16"/>
        <v>1</v>
      </c>
      <c r="K250" s="2">
        <v>45350</v>
      </c>
      <c r="L250" t="s">
        <v>21</v>
      </c>
      <c r="M250" s="6">
        <v>0</v>
      </c>
      <c r="O250" s="8">
        <v>1</v>
      </c>
      <c r="AC250" s="3">
        <f t="shared" si="17"/>
        <v>1</v>
      </c>
      <c r="AD250" s="38">
        <f t="shared" si="18"/>
        <v>1</v>
      </c>
      <c r="AE250" s="11">
        <f t="shared" si="15"/>
        <v>0</v>
      </c>
      <c r="AF250" s="11">
        <f t="shared" si="19"/>
        <v>0</v>
      </c>
    </row>
    <row r="251" spans="1:32" x14ac:dyDescent="0.25">
      <c r="A251" t="s">
        <v>685</v>
      </c>
      <c r="C251" s="1" t="s">
        <v>801</v>
      </c>
      <c r="D251" s="3" t="s">
        <v>802</v>
      </c>
      <c r="E251" s="3" t="s">
        <v>803</v>
      </c>
      <c r="F251" t="s">
        <v>14</v>
      </c>
      <c r="G251">
        <v>191</v>
      </c>
      <c r="H251">
        <v>2</v>
      </c>
      <c r="I251">
        <v>1</v>
      </c>
      <c r="J251" s="11">
        <f t="shared" si="16"/>
        <v>1</v>
      </c>
      <c r="K251" s="2">
        <v>45453</v>
      </c>
      <c r="L251" t="s">
        <v>16</v>
      </c>
      <c r="M251" s="6">
        <v>0</v>
      </c>
      <c r="N251" s="8">
        <v>1</v>
      </c>
      <c r="AC251" s="3">
        <f t="shared" si="17"/>
        <v>1</v>
      </c>
      <c r="AD251" s="38">
        <f t="shared" si="18"/>
        <v>1</v>
      </c>
      <c r="AE251" s="11">
        <f t="shared" si="15"/>
        <v>0</v>
      </c>
      <c r="AF251" s="11">
        <f t="shared" si="19"/>
        <v>0</v>
      </c>
    </row>
    <row r="252" spans="1:32" x14ac:dyDescent="0.25">
      <c r="A252" t="s">
        <v>685</v>
      </c>
      <c r="C252" s="1" t="s">
        <v>804</v>
      </c>
      <c r="D252" s="3" t="s">
        <v>805</v>
      </c>
      <c r="E252" s="3" t="s">
        <v>806</v>
      </c>
      <c r="F252" t="s">
        <v>15</v>
      </c>
      <c r="G252">
        <v>1192</v>
      </c>
      <c r="H252">
        <v>3</v>
      </c>
      <c r="I252">
        <v>1</v>
      </c>
      <c r="J252" s="11">
        <f t="shared" si="16"/>
        <v>2</v>
      </c>
      <c r="K252" s="2">
        <v>45462</v>
      </c>
      <c r="L252" t="s">
        <v>16</v>
      </c>
      <c r="M252" s="6">
        <v>0</v>
      </c>
      <c r="N252" s="8">
        <v>1</v>
      </c>
      <c r="O252" s="8">
        <v>1</v>
      </c>
      <c r="AC252" s="3">
        <f t="shared" si="17"/>
        <v>2</v>
      </c>
      <c r="AD252" s="38">
        <f t="shared" si="18"/>
        <v>2</v>
      </c>
      <c r="AE252" s="11">
        <f t="shared" si="15"/>
        <v>0</v>
      </c>
      <c r="AF252" s="11">
        <f t="shared" si="19"/>
        <v>0</v>
      </c>
    </row>
    <row r="253" spans="1:32" x14ac:dyDescent="0.25">
      <c r="A253" t="s">
        <v>685</v>
      </c>
      <c r="C253" s="1" t="s">
        <v>807</v>
      </c>
      <c r="D253" s="3" t="s">
        <v>808</v>
      </c>
      <c r="E253" s="3" t="s">
        <v>809</v>
      </c>
      <c r="F253" t="s">
        <v>14</v>
      </c>
      <c r="G253">
        <v>1251</v>
      </c>
      <c r="H253">
        <v>11</v>
      </c>
      <c r="I253">
        <v>0</v>
      </c>
      <c r="J253" s="11">
        <f t="shared" si="16"/>
        <v>11</v>
      </c>
      <c r="K253" s="2">
        <v>45499</v>
      </c>
      <c r="L253" t="s">
        <v>16</v>
      </c>
      <c r="M253" s="6">
        <v>0</v>
      </c>
      <c r="N253" s="8">
        <v>3</v>
      </c>
      <c r="O253" s="8">
        <v>3</v>
      </c>
      <c r="P253" s="8">
        <v>3</v>
      </c>
      <c r="Q253" s="8">
        <v>2</v>
      </c>
      <c r="AC253" s="3">
        <f t="shared" si="17"/>
        <v>11</v>
      </c>
      <c r="AD253" s="38">
        <f t="shared" si="18"/>
        <v>11</v>
      </c>
      <c r="AE253" s="11">
        <f t="shared" si="15"/>
        <v>0</v>
      </c>
      <c r="AF253" s="11">
        <f t="shared" si="19"/>
        <v>0</v>
      </c>
    </row>
    <row r="254" spans="1:32" x14ac:dyDescent="0.25">
      <c r="A254" t="s">
        <v>685</v>
      </c>
      <c r="C254" s="1" t="s">
        <v>810</v>
      </c>
      <c r="D254" s="3" t="s">
        <v>811</v>
      </c>
      <c r="E254" s="3" t="s">
        <v>812</v>
      </c>
      <c r="F254" t="s">
        <v>15</v>
      </c>
      <c r="G254">
        <v>1443</v>
      </c>
      <c r="H254">
        <v>2</v>
      </c>
      <c r="I254">
        <v>0</v>
      </c>
      <c r="J254" s="11">
        <f t="shared" si="16"/>
        <v>2</v>
      </c>
      <c r="K254" s="2">
        <v>45583</v>
      </c>
      <c r="L254" t="s">
        <v>21</v>
      </c>
      <c r="M254" s="6">
        <v>0</v>
      </c>
      <c r="O254" s="8">
        <v>1</v>
      </c>
      <c r="P254" s="8">
        <v>1</v>
      </c>
      <c r="AC254" s="3">
        <f t="shared" si="17"/>
        <v>2</v>
      </c>
      <c r="AD254" s="38">
        <f t="shared" si="18"/>
        <v>2</v>
      </c>
      <c r="AE254" s="11">
        <f t="shared" si="15"/>
        <v>0</v>
      </c>
      <c r="AF254" s="11">
        <f t="shared" si="19"/>
        <v>0</v>
      </c>
    </row>
    <row r="255" spans="1:32" x14ac:dyDescent="0.25">
      <c r="A255" t="s">
        <v>685</v>
      </c>
      <c r="C255" s="1" t="s">
        <v>813</v>
      </c>
      <c r="D255" s="3" t="s">
        <v>814</v>
      </c>
      <c r="E255" s="3" t="s">
        <v>815</v>
      </c>
      <c r="F255" t="s">
        <v>15</v>
      </c>
      <c r="G255">
        <v>1704</v>
      </c>
      <c r="H255">
        <v>1</v>
      </c>
      <c r="I255">
        <v>0</v>
      </c>
      <c r="J255" s="11">
        <f t="shared" si="16"/>
        <v>1</v>
      </c>
      <c r="K255" s="2">
        <v>45629</v>
      </c>
      <c r="L255" t="s">
        <v>16</v>
      </c>
      <c r="M255" s="6">
        <v>0</v>
      </c>
      <c r="N255" s="8">
        <v>1</v>
      </c>
      <c r="AC255" s="3">
        <f t="shared" si="17"/>
        <v>1</v>
      </c>
      <c r="AD255" s="38">
        <f t="shared" si="18"/>
        <v>1</v>
      </c>
      <c r="AE255" s="11">
        <f t="shared" si="15"/>
        <v>0</v>
      </c>
      <c r="AF255" s="11">
        <f t="shared" si="19"/>
        <v>0</v>
      </c>
    </row>
    <row r="256" spans="1:32" x14ac:dyDescent="0.25">
      <c r="A256" t="s">
        <v>685</v>
      </c>
      <c r="C256" s="1" t="s">
        <v>816</v>
      </c>
      <c r="D256" s="3" t="s">
        <v>817</v>
      </c>
      <c r="E256" s="3" t="s">
        <v>818</v>
      </c>
      <c r="F256" t="s">
        <v>15</v>
      </c>
      <c r="G256">
        <v>1538</v>
      </c>
      <c r="H256">
        <v>4</v>
      </c>
      <c r="I256">
        <v>0</v>
      </c>
      <c r="J256" s="11">
        <f t="shared" si="16"/>
        <v>4</v>
      </c>
      <c r="K256" s="2">
        <v>45680</v>
      </c>
      <c r="L256" t="s">
        <v>21</v>
      </c>
      <c r="M256" s="6">
        <v>0</v>
      </c>
      <c r="P256" s="8">
        <v>2</v>
      </c>
      <c r="Q256" s="8">
        <v>2</v>
      </c>
      <c r="AC256" s="3">
        <f t="shared" si="17"/>
        <v>4</v>
      </c>
      <c r="AD256" s="38">
        <f t="shared" si="18"/>
        <v>4</v>
      </c>
      <c r="AE256" s="11">
        <f t="shared" si="15"/>
        <v>0</v>
      </c>
      <c r="AF256" s="11">
        <f t="shared" si="19"/>
        <v>0</v>
      </c>
    </row>
    <row r="257" spans="1:32" x14ac:dyDescent="0.25">
      <c r="A257" t="s">
        <v>685</v>
      </c>
      <c r="C257" s="1" t="s">
        <v>819</v>
      </c>
      <c r="D257" s="3" t="s">
        <v>820</v>
      </c>
      <c r="E257" s="3" t="s">
        <v>821</v>
      </c>
      <c r="F257" t="s">
        <v>15</v>
      </c>
      <c r="G257">
        <v>5043</v>
      </c>
      <c r="H257">
        <v>17</v>
      </c>
      <c r="I257">
        <v>0</v>
      </c>
      <c r="J257" s="11">
        <f t="shared" si="16"/>
        <v>17</v>
      </c>
      <c r="K257" s="2">
        <v>45681</v>
      </c>
      <c r="L257" t="s">
        <v>21</v>
      </c>
      <c r="M257" s="6">
        <v>0</v>
      </c>
      <c r="P257" s="8">
        <v>5</v>
      </c>
      <c r="Q257" s="8">
        <v>7</v>
      </c>
      <c r="R257" s="8">
        <v>5</v>
      </c>
      <c r="AC257" s="3">
        <f t="shared" si="17"/>
        <v>17</v>
      </c>
      <c r="AD257" s="38">
        <f t="shared" si="18"/>
        <v>17</v>
      </c>
      <c r="AE257" s="11">
        <f t="shared" si="15"/>
        <v>0</v>
      </c>
      <c r="AF257" s="11">
        <f t="shared" si="19"/>
        <v>0</v>
      </c>
    </row>
    <row r="258" spans="1:32" x14ac:dyDescent="0.25">
      <c r="A258" t="s">
        <v>685</v>
      </c>
      <c r="C258" s="1" t="s">
        <v>822</v>
      </c>
      <c r="D258" s="3" t="s">
        <v>823</v>
      </c>
      <c r="E258" s="3" t="s">
        <v>824</v>
      </c>
      <c r="F258" t="s">
        <v>14</v>
      </c>
      <c r="G258">
        <v>1725</v>
      </c>
      <c r="H258">
        <v>1</v>
      </c>
      <c r="I258">
        <v>0</v>
      </c>
      <c r="J258" s="11">
        <f t="shared" si="16"/>
        <v>1</v>
      </c>
      <c r="K258" s="2">
        <v>45693</v>
      </c>
      <c r="L258" t="s">
        <v>21</v>
      </c>
      <c r="M258" s="6">
        <v>0</v>
      </c>
      <c r="O258" s="8">
        <v>1</v>
      </c>
      <c r="AC258" s="3">
        <f t="shared" si="17"/>
        <v>1</v>
      </c>
      <c r="AD258" s="38">
        <f t="shared" si="18"/>
        <v>1</v>
      </c>
      <c r="AE258" s="11">
        <f t="shared" ref="AE258:AE321" si="20">SUM(AC258,-J258)</f>
        <v>0</v>
      </c>
      <c r="AF258" s="11">
        <f t="shared" si="19"/>
        <v>0</v>
      </c>
    </row>
    <row r="259" spans="1:32" x14ac:dyDescent="0.25">
      <c r="A259" t="s">
        <v>685</v>
      </c>
      <c r="C259" s="1" t="s">
        <v>825</v>
      </c>
      <c r="D259" s="3" t="s">
        <v>826</v>
      </c>
      <c r="E259" s="3" t="s">
        <v>827</v>
      </c>
      <c r="F259" t="s">
        <v>14</v>
      </c>
      <c r="G259">
        <v>0</v>
      </c>
      <c r="H259">
        <v>1</v>
      </c>
      <c r="I259">
        <v>1</v>
      </c>
      <c r="J259" s="11">
        <f t="shared" ref="J259:J322" si="21">SUM(H259,-I259)</f>
        <v>0</v>
      </c>
      <c r="K259" s="2">
        <v>45702</v>
      </c>
      <c r="L259" t="s">
        <v>21</v>
      </c>
      <c r="M259" s="6">
        <v>0</v>
      </c>
      <c r="AC259" s="3">
        <f t="shared" ref="AC259:AC290" si="22">SUM(N259:AB259)</f>
        <v>0</v>
      </c>
      <c r="AD259" s="38">
        <f t="shared" ref="AD259:AD322" si="23">SUM(N259:R259)</f>
        <v>0</v>
      </c>
      <c r="AE259" s="11">
        <f t="shared" si="20"/>
        <v>0</v>
      </c>
      <c r="AF259" s="11">
        <f t="shared" ref="AF259:AF322" si="24">SUM(AE259,M259)</f>
        <v>0</v>
      </c>
    </row>
    <row r="260" spans="1:32" x14ac:dyDescent="0.25">
      <c r="A260" t="s">
        <v>685</v>
      </c>
      <c r="C260" s="1" t="s">
        <v>828</v>
      </c>
      <c r="D260" s="3" t="s">
        <v>829</v>
      </c>
      <c r="E260" s="3" t="s">
        <v>830</v>
      </c>
      <c r="F260" t="s">
        <v>14</v>
      </c>
      <c r="G260">
        <v>0</v>
      </c>
      <c r="H260">
        <v>1</v>
      </c>
      <c r="I260">
        <v>0</v>
      </c>
      <c r="J260" s="11">
        <f t="shared" si="21"/>
        <v>1</v>
      </c>
      <c r="K260" s="2">
        <v>45720</v>
      </c>
      <c r="L260" t="s">
        <v>21</v>
      </c>
      <c r="M260" s="6">
        <v>0</v>
      </c>
      <c r="O260" s="8">
        <v>1</v>
      </c>
      <c r="AC260" s="3">
        <f t="shared" si="22"/>
        <v>1</v>
      </c>
      <c r="AD260" s="38">
        <f t="shared" si="23"/>
        <v>1</v>
      </c>
      <c r="AE260" s="11">
        <f t="shared" si="20"/>
        <v>0</v>
      </c>
      <c r="AF260" s="11">
        <f t="shared" si="24"/>
        <v>0</v>
      </c>
    </row>
    <row r="261" spans="1:32" x14ac:dyDescent="0.25">
      <c r="A261" t="s">
        <v>685</v>
      </c>
      <c r="C261" s="1" t="s">
        <v>831</v>
      </c>
      <c r="D261" s="3" t="s">
        <v>832</v>
      </c>
      <c r="E261" s="3" t="s">
        <v>833</v>
      </c>
      <c r="F261" t="s">
        <v>14</v>
      </c>
      <c r="G261">
        <v>1447</v>
      </c>
      <c r="H261">
        <v>2</v>
      </c>
      <c r="I261">
        <v>1</v>
      </c>
      <c r="J261" s="11">
        <f t="shared" si="21"/>
        <v>1</v>
      </c>
      <c r="K261" s="2">
        <v>45722</v>
      </c>
      <c r="L261" t="s">
        <v>21</v>
      </c>
      <c r="M261" s="6">
        <v>0</v>
      </c>
      <c r="O261" s="8">
        <v>1</v>
      </c>
      <c r="AC261" s="3">
        <f t="shared" si="22"/>
        <v>1</v>
      </c>
      <c r="AD261" s="38">
        <f t="shared" si="23"/>
        <v>1</v>
      </c>
      <c r="AE261" s="11">
        <f t="shared" si="20"/>
        <v>0</v>
      </c>
      <c r="AF261" s="11">
        <f t="shared" si="24"/>
        <v>0</v>
      </c>
    </row>
    <row r="262" spans="1:32" x14ac:dyDescent="0.25">
      <c r="A262" t="s">
        <v>685</v>
      </c>
      <c r="C262" s="1" t="s">
        <v>834</v>
      </c>
      <c r="D262" s="3" t="s">
        <v>835</v>
      </c>
      <c r="E262" s="3" t="s">
        <v>836</v>
      </c>
      <c r="F262" t="s">
        <v>14</v>
      </c>
      <c r="G262">
        <v>641</v>
      </c>
      <c r="H262">
        <v>14</v>
      </c>
      <c r="I262">
        <v>0</v>
      </c>
      <c r="J262" s="11">
        <f t="shared" si="21"/>
        <v>14</v>
      </c>
      <c r="K262" s="2">
        <v>45757</v>
      </c>
      <c r="L262" t="s">
        <v>21</v>
      </c>
      <c r="M262" s="6">
        <v>0</v>
      </c>
      <c r="O262" s="8">
        <v>4</v>
      </c>
      <c r="P262" s="8">
        <v>5</v>
      </c>
      <c r="Q262" s="8">
        <v>5</v>
      </c>
      <c r="AC262" s="3">
        <f t="shared" si="22"/>
        <v>14</v>
      </c>
      <c r="AD262" s="38">
        <f t="shared" si="23"/>
        <v>14</v>
      </c>
      <c r="AE262" s="11">
        <f t="shared" si="20"/>
        <v>0</v>
      </c>
      <c r="AF262" s="11">
        <f t="shared" si="24"/>
        <v>0</v>
      </c>
    </row>
    <row r="263" spans="1:32" x14ac:dyDescent="0.25">
      <c r="A263" t="s">
        <v>685</v>
      </c>
      <c r="C263" s="1" t="s">
        <v>837</v>
      </c>
      <c r="D263" s="3" t="s">
        <v>838</v>
      </c>
      <c r="E263" s="3" t="s">
        <v>839</v>
      </c>
      <c r="F263" t="s">
        <v>14</v>
      </c>
      <c r="G263">
        <v>0</v>
      </c>
      <c r="H263">
        <v>3</v>
      </c>
      <c r="I263">
        <v>0</v>
      </c>
      <c r="J263" s="11">
        <f t="shared" si="21"/>
        <v>3</v>
      </c>
      <c r="K263" s="2">
        <v>45763</v>
      </c>
      <c r="L263" t="s">
        <v>21</v>
      </c>
      <c r="M263" s="6">
        <v>0</v>
      </c>
      <c r="O263" s="8">
        <v>1</v>
      </c>
      <c r="P263" s="8">
        <v>2</v>
      </c>
      <c r="AC263" s="3">
        <f t="shared" si="22"/>
        <v>3</v>
      </c>
      <c r="AD263" s="38">
        <f t="shared" si="23"/>
        <v>3</v>
      </c>
      <c r="AE263" s="11">
        <f t="shared" si="20"/>
        <v>0</v>
      </c>
      <c r="AF263" s="11">
        <f t="shared" si="24"/>
        <v>0</v>
      </c>
    </row>
    <row r="264" spans="1:32" x14ac:dyDescent="0.25">
      <c r="A264" t="s">
        <v>685</v>
      </c>
      <c r="C264" s="1" t="s">
        <v>840</v>
      </c>
      <c r="D264" s="3" t="s">
        <v>841</v>
      </c>
      <c r="E264" s="3" t="s">
        <v>842</v>
      </c>
      <c r="F264" t="s">
        <v>14</v>
      </c>
      <c r="G264">
        <v>336</v>
      </c>
      <c r="H264">
        <v>4</v>
      </c>
      <c r="I264">
        <v>0</v>
      </c>
      <c r="J264" s="11">
        <f t="shared" si="21"/>
        <v>4</v>
      </c>
      <c r="K264" s="2">
        <v>45771</v>
      </c>
      <c r="L264" t="s">
        <v>21</v>
      </c>
      <c r="M264" s="6">
        <v>0</v>
      </c>
      <c r="O264" s="8">
        <v>4</v>
      </c>
      <c r="AC264" s="3">
        <f t="shared" si="22"/>
        <v>4</v>
      </c>
      <c r="AD264" s="38">
        <f t="shared" si="23"/>
        <v>4</v>
      </c>
      <c r="AE264" s="11">
        <f t="shared" si="20"/>
        <v>0</v>
      </c>
      <c r="AF264" s="11">
        <f t="shared" si="24"/>
        <v>0</v>
      </c>
    </row>
    <row r="265" spans="1:32" x14ac:dyDescent="0.25">
      <c r="A265" t="s">
        <v>685</v>
      </c>
      <c r="C265" s="1" t="s">
        <v>843</v>
      </c>
      <c r="D265" s="3" t="s">
        <v>844</v>
      </c>
      <c r="E265" s="3" t="s">
        <v>845</v>
      </c>
      <c r="F265" t="s">
        <v>14</v>
      </c>
      <c r="G265">
        <v>8387</v>
      </c>
      <c r="H265">
        <v>22</v>
      </c>
      <c r="I265">
        <v>0</v>
      </c>
      <c r="J265" s="11">
        <f t="shared" si="21"/>
        <v>22</v>
      </c>
      <c r="K265" s="2">
        <v>45818</v>
      </c>
      <c r="L265" t="s">
        <v>21</v>
      </c>
      <c r="M265" s="6">
        <v>0</v>
      </c>
      <c r="O265" s="8">
        <v>4</v>
      </c>
      <c r="P265" s="8">
        <v>6</v>
      </c>
      <c r="Q265" s="8">
        <v>6</v>
      </c>
      <c r="R265" s="8">
        <v>6</v>
      </c>
      <c r="AC265" s="3">
        <f t="shared" si="22"/>
        <v>22</v>
      </c>
      <c r="AD265" s="38">
        <f t="shared" si="23"/>
        <v>22</v>
      </c>
      <c r="AE265" s="11">
        <f t="shared" si="20"/>
        <v>0</v>
      </c>
      <c r="AF265" s="11">
        <f t="shared" si="24"/>
        <v>0</v>
      </c>
    </row>
    <row r="266" spans="1:32" x14ac:dyDescent="0.25">
      <c r="A266" t="s">
        <v>685</v>
      </c>
      <c r="C266" s="1" t="s">
        <v>846</v>
      </c>
      <c r="D266" s="3" t="s">
        <v>847</v>
      </c>
      <c r="E266" s="3" t="s">
        <v>848</v>
      </c>
      <c r="F266" t="s">
        <v>14</v>
      </c>
      <c r="G266">
        <v>193</v>
      </c>
      <c r="H266">
        <v>2</v>
      </c>
      <c r="I266">
        <v>0</v>
      </c>
      <c r="J266" s="11">
        <f t="shared" si="21"/>
        <v>2</v>
      </c>
      <c r="K266" s="2">
        <v>45826</v>
      </c>
      <c r="L266" t="s">
        <v>21</v>
      </c>
      <c r="M266" s="6">
        <v>0</v>
      </c>
      <c r="O266" s="8">
        <v>2</v>
      </c>
      <c r="AC266" s="3">
        <f t="shared" si="22"/>
        <v>2</v>
      </c>
      <c r="AD266" s="38">
        <f t="shared" si="23"/>
        <v>2</v>
      </c>
      <c r="AE266" s="11">
        <f t="shared" si="20"/>
        <v>0</v>
      </c>
      <c r="AF266" s="11">
        <f t="shared" si="24"/>
        <v>0</v>
      </c>
    </row>
    <row r="267" spans="1:32" x14ac:dyDescent="0.25">
      <c r="A267" t="s">
        <v>685</v>
      </c>
      <c r="C267" s="1" t="s">
        <v>849</v>
      </c>
      <c r="D267" s="3" t="s">
        <v>850</v>
      </c>
      <c r="E267" s="3" t="s">
        <v>851</v>
      </c>
      <c r="F267" t="s">
        <v>14</v>
      </c>
      <c r="G267">
        <v>1065</v>
      </c>
      <c r="H267">
        <v>1</v>
      </c>
      <c r="I267">
        <v>1</v>
      </c>
      <c r="J267" s="11">
        <f t="shared" si="21"/>
        <v>0</v>
      </c>
      <c r="K267" s="2">
        <v>45867</v>
      </c>
      <c r="L267" t="s">
        <v>21</v>
      </c>
      <c r="M267" s="6">
        <v>0</v>
      </c>
      <c r="AC267" s="3">
        <f t="shared" si="22"/>
        <v>0</v>
      </c>
      <c r="AD267" s="38">
        <f t="shared" si="23"/>
        <v>0</v>
      </c>
      <c r="AE267" s="11">
        <f t="shared" si="20"/>
        <v>0</v>
      </c>
      <c r="AF267" s="11">
        <f t="shared" si="24"/>
        <v>0</v>
      </c>
    </row>
    <row r="268" spans="1:32" x14ac:dyDescent="0.25">
      <c r="A268" t="s">
        <v>685</v>
      </c>
      <c r="C268" s="1" t="s">
        <v>852</v>
      </c>
      <c r="D268" s="3" t="s">
        <v>853</v>
      </c>
      <c r="E268" s="3" t="s">
        <v>854</v>
      </c>
      <c r="F268" t="s">
        <v>14</v>
      </c>
      <c r="G268">
        <v>194</v>
      </c>
      <c r="H268">
        <v>2</v>
      </c>
      <c r="I268">
        <v>0</v>
      </c>
      <c r="J268" s="11">
        <f t="shared" si="21"/>
        <v>2</v>
      </c>
      <c r="K268" s="2">
        <v>45887</v>
      </c>
      <c r="L268" t="s">
        <v>21</v>
      </c>
      <c r="M268" s="6">
        <v>0</v>
      </c>
      <c r="P268" s="8">
        <v>2</v>
      </c>
      <c r="AC268" s="3">
        <f t="shared" si="22"/>
        <v>2</v>
      </c>
      <c r="AD268" s="38">
        <f t="shared" si="23"/>
        <v>2</v>
      </c>
      <c r="AE268" s="11">
        <f t="shared" si="20"/>
        <v>0</v>
      </c>
      <c r="AF268" s="11">
        <f t="shared" si="24"/>
        <v>0</v>
      </c>
    </row>
    <row r="269" spans="1:32" x14ac:dyDescent="0.25">
      <c r="A269" t="s">
        <v>685</v>
      </c>
      <c r="C269" s="1" t="s">
        <v>855</v>
      </c>
      <c r="D269" s="3" t="s">
        <v>838</v>
      </c>
      <c r="E269" s="3" t="s">
        <v>856</v>
      </c>
      <c r="F269" t="s">
        <v>14</v>
      </c>
      <c r="G269">
        <v>283</v>
      </c>
      <c r="H269">
        <v>1</v>
      </c>
      <c r="I269">
        <v>0</v>
      </c>
      <c r="J269" s="11">
        <f t="shared" si="21"/>
        <v>1</v>
      </c>
      <c r="K269" s="2">
        <v>45923</v>
      </c>
      <c r="L269" t="s">
        <v>21</v>
      </c>
      <c r="M269" s="6">
        <v>0</v>
      </c>
      <c r="P269" s="8">
        <v>1</v>
      </c>
      <c r="AC269" s="3">
        <f t="shared" si="22"/>
        <v>1</v>
      </c>
      <c r="AD269" s="38">
        <f t="shared" si="23"/>
        <v>1</v>
      </c>
      <c r="AE269" s="11">
        <f t="shared" si="20"/>
        <v>0</v>
      </c>
      <c r="AF269" s="11">
        <f t="shared" si="24"/>
        <v>0</v>
      </c>
    </row>
    <row r="270" spans="1:32" x14ac:dyDescent="0.25">
      <c r="A270" t="s">
        <v>685</v>
      </c>
      <c r="C270" s="1" t="s">
        <v>857</v>
      </c>
      <c r="D270" s="3" t="s">
        <v>858</v>
      </c>
      <c r="E270" s="3" t="s">
        <v>859</v>
      </c>
      <c r="F270" t="s">
        <v>15</v>
      </c>
      <c r="G270">
        <v>573</v>
      </c>
      <c r="H270">
        <v>1</v>
      </c>
      <c r="I270">
        <v>0</v>
      </c>
      <c r="J270" s="11">
        <f t="shared" si="21"/>
        <v>1</v>
      </c>
      <c r="K270" s="2">
        <v>45929</v>
      </c>
      <c r="L270" t="s">
        <v>21</v>
      </c>
      <c r="M270" s="6">
        <v>0</v>
      </c>
      <c r="P270" s="8">
        <v>1</v>
      </c>
      <c r="AC270" s="3">
        <f t="shared" si="22"/>
        <v>1</v>
      </c>
      <c r="AD270" s="38">
        <f t="shared" si="23"/>
        <v>1</v>
      </c>
      <c r="AE270" s="11">
        <f t="shared" si="20"/>
        <v>0</v>
      </c>
      <c r="AF270" s="11">
        <f t="shared" si="24"/>
        <v>0</v>
      </c>
    </row>
    <row r="271" spans="1:32" x14ac:dyDescent="0.25">
      <c r="A271" t="s">
        <v>685</v>
      </c>
      <c r="C271" s="1" t="s">
        <v>860</v>
      </c>
      <c r="D271" s="3" t="s">
        <v>861</v>
      </c>
      <c r="E271" s="3" t="s">
        <v>862</v>
      </c>
      <c r="F271" t="s">
        <v>14</v>
      </c>
      <c r="G271">
        <v>860</v>
      </c>
      <c r="H271">
        <v>6</v>
      </c>
      <c r="I271">
        <v>0</v>
      </c>
      <c r="J271" s="11">
        <f t="shared" si="21"/>
        <v>6</v>
      </c>
      <c r="K271" s="2">
        <v>45939</v>
      </c>
      <c r="L271" t="s">
        <v>21</v>
      </c>
      <c r="M271" s="6">
        <v>0</v>
      </c>
      <c r="O271" s="8">
        <v>3</v>
      </c>
      <c r="P271" s="8">
        <v>3</v>
      </c>
      <c r="AC271" s="3">
        <f t="shared" si="22"/>
        <v>6</v>
      </c>
      <c r="AD271" s="38">
        <f t="shared" si="23"/>
        <v>6</v>
      </c>
      <c r="AE271" s="11">
        <f t="shared" si="20"/>
        <v>0</v>
      </c>
      <c r="AF271" s="11">
        <f t="shared" si="24"/>
        <v>0</v>
      </c>
    </row>
    <row r="272" spans="1:32" x14ac:dyDescent="0.25">
      <c r="A272" t="s">
        <v>685</v>
      </c>
      <c r="C272" s="1" t="s">
        <v>863</v>
      </c>
      <c r="D272" s="3" t="s">
        <v>864</v>
      </c>
      <c r="E272" s="3" t="s">
        <v>865</v>
      </c>
      <c r="F272" t="s">
        <v>14</v>
      </c>
      <c r="G272">
        <v>86</v>
      </c>
      <c r="H272">
        <v>1</v>
      </c>
      <c r="I272">
        <v>0</v>
      </c>
      <c r="J272" s="11">
        <f t="shared" si="21"/>
        <v>1</v>
      </c>
      <c r="K272" s="2">
        <v>45989</v>
      </c>
      <c r="L272" t="s">
        <v>21</v>
      </c>
      <c r="M272" s="6">
        <v>0</v>
      </c>
      <c r="O272" s="8">
        <v>1</v>
      </c>
      <c r="AC272" s="3">
        <f t="shared" si="22"/>
        <v>1</v>
      </c>
      <c r="AD272" s="38">
        <f t="shared" si="23"/>
        <v>1</v>
      </c>
      <c r="AE272" s="11">
        <f t="shared" si="20"/>
        <v>0</v>
      </c>
      <c r="AF272" s="11">
        <f t="shared" si="24"/>
        <v>0</v>
      </c>
    </row>
    <row r="273" spans="1:32" x14ac:dyDescent="0.25">
      <c r="A273" t="s">
        <v>685</v>
      </c>
      <c r="C273" s="1" t="s">
        <v>866</v>
      </c>
      <c r="D273" s="3" t="s">
        <v>867</v>
      </c>
      <c r="E273" s="3" t="s">
        <v>868</v>
      </c>
      <c r="F273" t="s">
        <v>14</v>
      </c>
      <c r="G273">
        <v>781</v>
      </c>
      <c r="H273">
        <v>3</v>
      </c>
      <c r="I273">
        <v>0</v>
      </c>
      <c r="J273" s="11">
        <f t="shared" si="21"/>
        <v>3</v>
      </c>
      <c r="K273" s="2">
        <v>46009</v>
      </c>
      <c r="L273" t="s">
        <v>21</v>
      </c>
      <c r="M273" s="6">
        <v>0</v>
      </c>
      <c r="O273" s="8">
        <v>1</v>
      </c>
      <c r="P273" s="8">
        <v>2</v>
      </c>
      <c r="AC273" s="3">
        <f t="shared" si="22"/>
        <v>3</v>
      </c>
      <c r="AD273" s="38">
        <f t="shared" si="23"/>
        <v>3</v>
      </c>
      <c r="AE273" s="11">
        <f t="shared" si="20"/>
        <v>0</v>
      </c>
      <c r="AF273" s="11">
        <f t="shared" si="24"/>
        <v>0</v>
      </c>
    </row>
    <row r="274" spans="1:32" x14ac:dyDescent="0.25">
      <c r="A274" t="s">
        <v>685</v>
      </c>
      <c r="C274" s="1" t="s">
        <v>869</v>
      </c>
      <c r="D274" s="3" t="s">
        <v>870</v>
      </c>
      <c r="E274" s="3" t="s">
        <v>871</v>
      </c>
      <c r="F274" t="s">
        <v>14</v>
      </c>
      <c r="G274">
        <v>827</v>
      </c>
      <c r="H274">
        <v>5</v>
      </c>
      <c r="I274">
        <v>0</v>
      </c>
      <c r="J274" s="11">
        <f t="shared" si="21"/>
        <v>5</v>
      </c>
      <c r="K274" s="2">
        <v>46056</v>
      </c>
      <c r="L274" t="s">
        <v>21</v>
      </c>
      <c r="M274" s="6">
        <v>0</v>
      </c>
      <c r="P274" s="8">
        <v>1</v>
      </c>
      <c r="Q274" s="8">
        <v>2</v>
      </c>
      <c r="R274" s="8">
        <v>2</v>
      </c>
      <c r="AC274" s="3">
        <f t="shared" si="22"/>
        <v>5</v>
      </c>
      <c r="AD274" s="38">
        <f t="shared" si="23"/>
        <v>5</v>
      </c>
      <c r="AE274" s="11">
        <f t="shared" si="20"/>
        <v>0</v>
      </c>
      <c r="AF274" s="11">
        <f t="shared" si="24"/>
        <v>0</v>
      </c>
    </row>
    <row r="275" spans="1:32" x14ac:dyDescent="0.25">
      <c r="A275" t="s">
        <v>685</v>
      </c>
      <c r="C275" s="1" t="s">
        <v>872</v>
      </c>
      <c r="D275" s="3" t="s">
        <v>873</v>
      </c>
      <c r="E275" s="3" t="s">
        <v>874</v>
      </c>
      <c r="F275" t="s">
        <v>14</v>
      </c>
      <c r="G275">
        <v>146</v>
      </c>
      <c r="H275">
        <v>5</v>
      </c>
      <c r="I275">
        <v>1</v>
      </c>
      <c r="J275" s="11">
        <f t="shared" si="21"/>
        <v>4</v>
      </c>
      <c r="K275" s="2">
        <v>46099</v>
      </c>
      <c r="L275" t="s">
        <v>21</v>
      </c>
      <c r="M275" s="6">
        <v>0</v>
      </c>
      <c r="O275" s="8">
        <v>2</v>
      </c>
      <c r="P275" s="8">
        <v>2</v>
      </c>
      <c r="AC275" s="3">
        <f t="shared" si="22"/>
        <v>4</v>
      </c>
      <c r="AD275" s="38">
        <f t="shared" si="23"/>
        <v>4</v>
      </c>
      <c r="AE275" s="11">
        <f t="shared" si="20"/>
        <v>0</v>
      </c>
      <c r="AF275" s="11">
        <f t="shared" si="24"/>
        <v>0</v>
      </c>
    </row>
    <row r="276" spans="1:32" x14ac:dyDescent="0.25">
      <c r="A276" t="s">
        <v>875</v>
      </c>
      <c r="C276" s="1" t="s">
        <v>876</v>
      </c>
      <c r="D276" s="3" t="s">
        <v>877</v>
      </c>
      <c r="E276" s="3" t="s">
        <v>878</v>
      </c>
      <c r="F276" t="s">
        <v>15</v>
      </c>
      <c r="G276">
        <v>3062</v>
      </c>
      <c r="H276">
        <v>1</v>
      </c>
      <c r="I276">
        <v>0</v>
      </c>
      <c r="J276" s="11">
        <f t="shared" si="21"/>
        <v>1</v>
      </c>
      <c r="K276" s="2">
        <v>43644</v>
      </c>
      <c r="L276" t="s">
        <v>16</v>
      </c>
      <c r="M276" s="6">
        <v>0</v>
      </c>
      <c r="Q276" s="8">
        <v>1</v>
      </c>
      <c r="AC276" s="3">
        <f t="shared" si="22"/>
        <v>1</v>
      </c>
      <c r="AD276" s="38">
        <f t="shared" si="23"/>
        <v>1</v>
      </c>
      <c r="AE276" s="11">
        <f t="shared" si="20"/>
        <v>0</v>
      </c>
      <c r="AF276" s="11">
        <f t="shared" si="24"/>
        <v>0</v>
      </c>
    </row>
    <row r="277" spans="1:32" x14ac:dyDescent="0.25">
      <c r="A277" t="s">
        <v>875</v>
      </c>
      <c r="C277" s="1" t="s">
        <v>879</v>
      </c>
      <c r="D277" s="3" t="s">
        <v>880</v>
      </c>
      <c r="E277" s="3" t="s">
        <v>881</v>
      </c>
      <c r="F277" t="s">
        <v>14</v>
      </c>
      <c r="G277">
        <v>20653</v>
      </c>
      <c r="H277">
        <v>7</v>
      </c>
      <c r="I277">
        <v>0</v>
      </c>
      <c r="J277" s="11">
        <f t="shared" si="21"/>
        <v>7</v>
      </c>
      <c r="K277" s="2">
        <v>44756</v>
      </c>
      <c r="L277" t="s">
        <v>16</v>
      </c>
      <c r="M277" s="6">
        <v>0</v>
      </c>
      <c r="N277" s="8">
        <v>1</v>
      </c>
      <c r="O277" s="8">
        <v>3</v>
      </c>
      <c r="P277" s="8">
        <v>2</v>
      </c>
      <c r="Q277" s="8">
        <v>1</v>
      </c>
      <c r="AC277" s="3">
        <f t="shared" si="22"/>
        <v>7</v>
      </c>
      <c r="AD277" s="38">
        <f t="shared" si="23"/>
        <v>7</v>
      </c>
      <c r="AE277" s="11">
        <f t="shared" si="20"/>
        <v>0</v>
      </c>
      <c r="AF277" s="11">
        <f t="shared" si="24"/>
        <v>0</v>
      </c>
    </row>
    <row r="278" spans="1:32" x14ac:dyDescent="0.25">
      <c r="A278" t="s">
        <v>875</v>
      </c>
      <c r="C278" s="1" t="s">
        <v>882</v>
      </c>
      <c r="D278" s="3" t="s">
        <v>883</v>
      </c>
      <c r="E278" s="3" t="s">
        <v>884</v>
      </c>
      <c r="F278" t="s">
        <v>14</v>
      </c>
      <c r="G278">
        <v>1141</v>
      </c>
      <c r="H278">
        <v>1</v>
      </c>
      <c r="I278">
        <v>0</v>
      </c>
      <c r="J278" s="11">
        <f t="shared" si="21"/>
        <v>1</v>
      </c>
      <c r="K278" s="2">
        <v>44797</v>
      </c>
      <c r="L278" t="s">
        <v>21</v>
      </c>
      <c r="M278" s="6">
        <v>0</v>
      </c>
      <c r="O278" s="8">
        <v>1</v>
      </c>
      <c r="AC278" s="3">
        <f t="shared" si="22"/>
        <v>1</v>
      </c>
      <c r="AD278" s="38">
        <f t="shared" si="23"/>
        <v>1</v>
      </c>
      <c r="AE278" s="11">
        <f t="shared" si="20"/>
        <v>0</v>
      </c>
      <c r="AF278" s="11">
        <f t="shared" si="24"/>
        <v>0</v>
      </c>
    </row>
    <row r="279" spans="1:32" x14ac:dyDescent="0.25">
      <c r="A279" t="s">
        <v>875</v>
      </c>
      <c r="C279" s="1" t="s">
        <v>885</v>
      </c>
      <c r="D279" s="3" t="s">
        <v>886</v>
      </c>
      <c r="E279" s="3" t="s">
        <v>887</v>
      </c>
      <c r="F279" t="s">
        <v>14</v>
      </c>
      <c r="G279">
        <v>2420</v>
      </c>
      <c r="H279">
        <v>1</v>
      </c>
      <c r="I279">
        <v>0</v>
      </c>
      <c r="J279" s="11">
        <f t="shared" si="21"/>
        <v>1</v>
      </c>
      <c r="K279" s="2">
        <v>44889</v>
      </c>
      <c r="L279" t="s">
        <v>21</v>
      </c>
      <c r="M279" s="6">
        <v>0</v>
      </c>
      <c r="O279" s="8">
        <v>1</v>
      </c>
      <c r="AC279" s="3">
        <f t="shared" si="22"/>
        <v>1</v>
      </c>
      <c r="AD279" s="38">
        <f t="shared" si="23"/>
        <v>1</v>
      </c>
      <c r="AE279" s="11">
        <f t="shared" si="20"/>
        <v>0</v>
      </c>
      <c r="AF279" s="11">
        <f t="shared" si="24"/>
        <v>0</v>
      </c>
    </row>
    <row r="280" spans="1:32" x14ac:dyDescent="0.25">
      <c r="A280" t="s">
        <v>888</v>
      </c>
      <c r="C280" s="1" t="s">
        <v>889</v>
      </c>
      <c r="D280" s="3" t="s">
        <v>890</v>
      </c>
      <c r="E280" s="3" t="s">
        <v>891</v>
      </c>
      <c r="F280" t="s">
        <v>14</v>
      </c>
      <c r="G280">
        <v>1953</v>
      </c>
      <c r="H280">
        <v>1</v>
      </c>
      <c r="I280">
        <v>0</v>
      </c>
      <c r="J280" s="11">
        <f t="shared" si="21"/>
        <v>1</v>
      </c>
      <c r="K280" s="2">
        <v>44397</v>
      </c>
      <c r="L280" t="s">
        <v>16</v>
      </c>
      <c r="M280" s="6">
        <v>0</v>
      </c>
      <c r="N280" s="8">
        <v>1</v>
      </c>
      <c r="AC280" s="3">
        <f t="shared" si="22"/>
        <v>1</v>
      </c>
      <c r="AD280" s="38">
        <f t="shared" si="23"/>
        <v>1</v>
      </c>
      <c r="AE280" s="11">
        <f t="shared" si="20"/>
        <v>0</v>
      </c>
      <c r="AF280" s="11">
        <f t="shared" si="24"/>
        <v>0</v>
      </c>
    </row>
    <row r="281" spans="1:32" x14ac:dyDescent="0.25">
      <c r="A281" t="s">
        <v>892</v>
      </c>
      <c r="B281" s="1" t="s">
        <v>893</v>
      </c>
      <c r="C281" s="1" t="s">
        <v>894</v>
      </c>
      <c r="D281" s="3" t="s">
        <v>895</v>
      </c>
      <c r="E281" s="3" t="s">
        <v>896</v>
      </c>
      <c r="F281" t="s">
        <v>15</v>
      </c>
      <c r="G281">
        <v>5439</v>
      </c>
      <c r="H281">
        <v>8</v>
      </c>
      <c r="I281">
        <v>0</v>
      </c>
      <c r="J281" s="11">
        <f t="shared" si="21"/>
        <v>8</v>
      </c>
      <c r="K281" s="2">
        <v>45020</v>
      </c>
      <c r="L281" t="s">
        <v>16</v>
      </c>
      <c r="M281" s="6">
        <v>0</v>
      </c>
      <c r="N281" s="8">
        <v>4</v>
      </c>
      <c r="O281" s="8">
        <v>4</v>
      </c>
      <c r="AC281" s="3">
        <f t="shared" si="22"/>
        <v>8</v>
      </c>
      <c r="AD281" s="38">
        <f t="shared" si="23"/>
        <v>8</v>
      </c>
      <c r="AE281" s="11">
        <f t="shared" si="20"/>
        <v>0</v>
      </c>
      <c r="AF281" s="11">
        <f t="shared" si="24"/>
        <v>0</v>
      </c>
    </row>
    <row r="282" spans="1:32" x14ac:dyDescent="0.25">
      <c r="A282" t="s">
        <v>892</v>
      </c>
      <c r="C282" s="1" t="s">
        <v>897</v>
      </c>
      <c r="D282" s="3" t="s">
        <v>898</v>
      </c>
      <c r="E282" s="3" t="s">
        <v>899</v>
      </c>
      <c r="F282" t="s">
        <v>15</v>
      </c>
      <c r="G282">
        <v>1597</v>
      </c>
      <c r="H282">
        <v>4</v>
      </c>
      <c r="I282">
        <v>0</v>
      </c>
      <c r="J282" s="11">
        <f t="shared" si="21"/>
        <v>4</v>
      </c>
      <c r="K282" s="2">
        <v>44841</v>
      </c>
      <c r="L282" t="s">
        <v>21</v>
      </c>
      <c r="M282" s="6">
        <v>0</v>
      </c>
      <c r="O282" s="8">
        <v>2</v>
      </c>
      <c r="P282" s="8">
        <v>2</v>
      </c>
      <c r="AC282" s="3">
        <f t="shared" si="22"/>
        <v>4</v>
      </c>
      <c r="AD282" s="38">
        <f t="shared" si="23"/>
        <v>4</v>
      </c>
      <c r="AE282" s="11">
        <f t="shared" si="20"/>
        <v>0</v>
      </c>
      <c r="AF282" s="11">
        <f t="shared" si="24"/>
        <v>0</v>
      </c>
    </row>
    <row r="283" spans="1:32" x14ac:dyDescent="0.25">
      <c r="A283" t="s">
        <v>892</v>
      </c>
      <c r="C283" s="1" t="s">
        <v>900</v>
      </c>
      <c r="D283" s="3" t="s">
        <v>901</v>
      </c>
      <c r="E283" s="3" t="s">
        <v>902</v>
      </c>
      <c r="F283" t="s">
        <v>15</v>
      </c>
      <c r="G283">
        <v>3300</v>
      </c>
      <c r="H283">
        <v>6</v>
      </c>
      <c r="I283">
        <v>0</v>
      </c>
      <c r="J283" s="11">
        <f t="shared" si="21"/>
        <v>6</v>
      </c>
      <c r="K283" s="2">
        <v>45037</v>
      </c>
      <c r="L283" t="s">
        <v>21</v>
      </c>
      <c r="M283" s="6">
        <v>0</v>
      </c>
      <c r="O283" s="8">
        <v>2</v>
      </c>
      <c r="P283" s="8">
        <v>2</v>
      </c>
      <c r="Q283" s="8">
        <v>2</v>
      </c>
      <c r="AC283" s="3">
        <f t="shared" si="22"/>
        <v>6</v>
      </c>
      <c r="AD283" s="38">
        <f t="shared" si="23"/>
        <v>6</v>
      </c>
      <c r="AE283" s="11">
        <f t="shared" si="20"/>
        <v>0</v>
      </c>
      <c r="AF283" s="11">
        <f t="shared" si="24"/>
        <v>0</v>
      </c>
    </row>
    <row r="284" spans="1:32" x14ac:dyDescent="0.25">
      <c r="A284" t="s">
        <v>892</v>
      </c>
      <c r="C284" s="1" t="s">
        <v>903</v>
      </c>
      <c r="D284" s="3" t="s">
        <v>904</v>
      </c>
      <c r="E284" s="3" t="s">
        <v>905</v>
      </c>
      <c r="F284" t="s">
        <v>15</v>
      </c>
      <c r="G284">
        <v>400</v>
      </c>
      <c r="H284">
        <v>1</v>
      </c>
      <c r="I284">
        <v>0</v>
      </c>
      <c r="J284" s="11">
        <f t="shared" si="21"/>
        <v>1</v>
      </c>
      <c r="K284" s="2">
        <v>45134</v>
      </c>
      <c r="L284" t="s">
        <v>16</v>
      </c>
      <c r="M284" s="6">
        <v>0</v>
      </c>
      <c r="N284" s="8">
        <v>1</v>
      </c>
      <c r="AC284" s="3">
        <f t="shared" si="22"/>
        <v>1</v>
      </c>
      <c r="AD284" s="38">
        <f t="shared" si="23"/>
        <v>1</v>
      </c>
      <c r="AE284" s="11">
        <f t="shared" si="20"/>
        <v>0</v>
      </c>
      <c r="AF284" s="11">
        <f t="shared" si="24"/>
        <v>0</v>
      </c>
    </row>
    <row r="285" spans="1:32" x14ac:dyDescent="0.25">
      <c r="A285" t="s">
        <v>892</v>
      </c>
      <c r="C285" s="1" t="s">
        <v>906</v>
      </c>
      <c r="D285" s="3" t="s">
        <v>907</v>
      </c>
      <c r="E285" s="3" t="s">
        <v>908</v>
      </c>
      <c r="F285" t="s">
        <v>14</v>
      </c>
      <c r="G285">
        <v>743</v>
      </c>
      <c r="H285">
        <v>2</v>
      </c>
      <c r="I285">
        <v>0</v>
      </c>
      <c r="J285" s="11">
        <f t="shared" si="21"/>
        <v>2</v>
      </c>
      <c r="K285" s="2">
        <v>45579</v>
      </c>
      <c r="L285" t="s">
        <v>21</v>
      </c>
      <c r="M285" s="6">
        <v>0</v>
      </c>
      <c r="O285" s="8">
        <v>1</v>
      </c>
      <c r="P285" s="8">
        <v>1</v>
      </c>
      <c r="AC285" s="3">
        <f t="shared" si="22"/>
        <v>2</v>
      </c>
      <c r="AD285" s="38">
        <f t="shared" si="23"/>
        <v>2</v>
      </c>
      <c r="AE285" s="11">
        <f t="shared" si="20"/>
        <v>0</v>
      </c>
      <c r="AF285" s="11">
        <f t="shared" si="24"/>
        <v>0</v>
      </c>
    </row>
    <row r="286" spans="1:32" x14ac:dyDescent="0.25">
      <c r="A286" t="s">
        <v>892</v>
      </c>
      <c r="C286" s="1" t="s">
        <v>909</v>
      </c>
      <c r="D286" s="3" t="s">
        <v>910</v>
      </c>
      <c r="E286" s="3" t="s">
        <v>911</v>
      </c>
      <c r="F286" t="s">
        <v>14</v>
      </c>
      <c r="G286">
        <v>0</v>
      </c>
      <c r="H286">
        <v>1</v>
      </c>
      <c r="I286">
        <v>0</v>
      </c>
      <c r="J286" s="11">
        <f t="shared" si="21"/>
        <v>1</v>
      </c>
      <c r="K286" s="2">
        <v>45699</v>
      </c>
      <c r="L286" t="s">
        <v>21</v>
      </c>
      <c r="M286" s="6">
        <v>0</v>
      </c>
      <c r="O286" s="8">
        <v>1</v>
      </c>
      <c r="AC286" s="3">
        <f t="shared" si="22"/>
        <v>1</v>
      </c>
      <c r="AD286" s="38">
        <f t="shared" si="23"/>
        <v>1</v>
      </c>
      <c r="AE286" s="11">
        <f t="shared" si="20"/>
        <v>0</v>
      </c>
      <c r="AF286" s="11">
        <f t="shared" si="24"/>
        <v>0</v>
      </c>
    </row>
    <row r="287" spans="1:32" x14ac:dyDescent="0.25">
      <c r="A287" t="s">
        <v>892</v>
      </c>
      <c r="C287" s="1" t="s">
        <v>912</v>
      </c>
      <c r="D287" s="3" t="s">
        <v>913</v>
      </c>
      <c r="E287" s="3" t="s">
        <v>914</v>
      </c>
      <c r="F287" t="s">
        <v>14</v>
      </c>
      <c r="G287">
        <v>603</v>
      </c>
      <c r="H287">
        <v>1</v>
      </c>
      <c r="I287">
        <v>0</v>
      </c>
      <c r="J287" s="11">
        <f t="shared" si="21"/>
        <v>1</v>
      </c>
      <c r="K287" s="2">
        <v>45720</v>
      </c>
      <c r="L287" t="s">
        <v>21</v>
      </c>
      <c r="M287" s="6">
        <v>0</v>
      </c>
      <c r="O287" s="8">
        <v>1</v>
      </c>
      <c r="AC287" s="3">
        <f t="shared" si="22"/>
        <v>1</v>
      </c>
      <c r="AD287" s="38">
        <f t="shared" si="23"/>
        <v>1</v>
      </c>
      <c r="AE287" s="11">
        <f t="shared" si="20"/>
        <v>0</v>
      </c>
      <c r="AF287" s="11">
        <f t="shared" si="24"/>
        <v>0</v>
      </c>
    </row>
    <row r="288" spans="1:32" x14ac:dyDescent="0.25">
      <c r="A288" t="s">
        <v>892</v>
      </c>
      <c r="C288" s="1" t="s">
        <v>915</v>
      </c>
      <c r="D288" s="3" t="s">
        <v>916</v>
      </c>
      <c r="E288" s="3" t="s">
        <v>917</v>
      </c>
      <c r="F288" t="s">
        <v>14</v>
      </c>
      <c r="G288">
        <v>1409</v>
      </c>
      <c r="H288">
        <v>1</v>
      </c>
      <c r="I288">
        <v>1</v>
      </c>
      <c r="J288" s="11">
        <f t="shared" si="21"/>
        <v>0</v>
      </c>
      <c r="K288" s="2">
        <v>45888</v>
      </c>
      <c r="L288" t="s">
        <v>16</v>
      </c>
      <c r="M288" s="6">
        <v>0</v>
      </c>
      <c r="AC288" s="3">
        <f t="shared" si="22"/>
        <v>0</v>
      </c>
      <c r="AD288" s="38">
        <f t="shared" si="23"/>
        <v>0</v>
      </c>
      <c r="AE288" s="11">
        <f t="shared" si="20"/>
        <v>0</v>
      </c>
      <c r="AF288" s="11">
        <f t="shared" si="24"/>
        <v>0</v>
      </c>
    </row>
    <row r="289" spans="1:32" x14ac:dyDescent="0.25">
      <c r="A289" t="s">
        <v>918</v>
      </c>
      <c r="C289" s="1" t="s">
        <v>919</v>
      </c>
      <c r="D289" s="3" t="s">
        <v>920</v>
      </c>
      <c r="E289" s="3" t="s">
        <v>921</v>
      </c>
      <c r="F289" t="s">
        <v>14</v>
      </c>
      <c r="G289">
        <v>1880</v>
      </c>
      <c r="H289">
        <v>1</v>
      </c>
      <c r="I289">
        <v>1</v>
      </c>
      <c r="J289" s="11">
        <f t="shared" si="21"/>
        <v>0</v>
      </c>
      <c r="K289" s="2">
        <v>43599</v>
      </c>
      <c r="L289" t="s">
        <v>16</v>
      </c>
      <c r="M289" s="6">
        <v>0</v>
      </c>
      <c r="AC289" s="3">
        <f t="shared" si="22"/>
        <v>0</v>
      </c>
      <c r="AD289" s="38">
        <f t="shared" si="23"/>
        <v>0</v>
      </c>
      <c r="AE289" s="11">
        <f t="shared" si="20"/>
        <v>0</v>
      </c>
      <c r="AF289" s="11">
        <f t="shared" si="24"/>
        <v>0</v>
      </c>
    </row>
    <row r="290" spans="1:32" x14ac:dyDescent="0.25">
      <c r="A290" t="s">
        <v>918</v>
      </c>
      <c r="C290" s="1" t="s">
        <v>922</v>
      </c>
      <c r="D290" s="3" t="s">
        <v>923</v>
      </c>
      <c r="E290" s="3" t="s">
        <v>924</v>
      </c>
      <c r="F290" t="s">
        <v>14</v>
      </c>
      <c r="G290">
        <v>1623</v>
      </c>
      <c r="H290">
        <v>1</v>
      </c>
      <c r="I290">
        <v>0</v>
      </c>
      <c r="J290" s="11">
        <f t="shared" si="21"/>
        <v>1</v>
      </c>
      <c r="K290" s="2">
        <v>44232</v>
      </c>
      <c r="L290" t="s">
        <v>16</v>
      </c>
      <c r="M290" s="6">
        <v>0</v>
      </c>
      <c r="N290" s="8">
        <v>1</v>
      </c>
      <c r="AC290" s="3">
        <f t="shared" si="22"/>
        <v>1</v>
      </c>
      <c r="AD290" s="38">
        <f t="shared" si="23"/>
        <v>1</v>
      </c>
      <c r="AE290" s="11">
        <f t="shared" si="20"/>
        <v>0</v>
      </c>
      <c r="AF290" s="11">
        <f t="shared" si="24"/>
        <v>0</v>
      </c>
    </row>
    <row r="291" spans="1:32" x14ac:dyDescent="0.25">
      <c r="A291" t="s">
        <v>918</v>
      </c>
      <c r="C291" s="1" t="s">
        <v>925</v>
      </c>
      <c r="D291" s="3" t="s">
        <v>926</v>
      </c>
      <c r="E291" s="3" t="s">
        <v>927</v>
      </c>
      <c r="F291" t="s">
        <v>15</v>
      </c>
      <c r="G291">
        <v>862</v>
      </c>
      <c r="H291">
        <v>4</v>
      </c>
      <c r="I291">
        <v>0</v>
      </c>
      <c r="J291" s="11">
        <f t="shared" si="21"/>
        <v>4</v>
      </c>
      <c r="K291" s="2">
        <v>44679</v>
      </c>
      <c r="L291" t="s">
        <v>16</v>
      </c>
      <c r="M291" s="6">
        <v>1</v>
      </c>
      <c r="N291" s="8">
        <v>2</v>
      </c>
      <c r="O291" s="8">
        <v>1</v>
      </c>
      <c r="AC291" s="3">
        <f>SUM(N291:AA291)</f>
        <v>3</v>
      </c>
      <c r="AD291" s="38">
        <f t="shared" si="23"/>
        <v>3</v>
      </c>
      <c r="AE291" s="11">
        <f t="shared" si="20"/>
        <v>-1</v>
      </c>
      <c r="AF291" s="11">
        <f t="shared" si="24"/>
        <v>0</v>
      </c>
    </row>
    <row r="292" spans="1:32" x14ac:dyDescent="0.25">
      <c r="A292" t="s">
        <v>918</v>
      </c>
      <c r="C292" s="1" t="s">
        <v>928</v>
      </c>
      <c r="D292" s="3" t="s">
        <v>929</v>
      </c>
      <c r="E292" s="3" t="s">
        <v>930</v>
      </c>
      <c r="F292" t="s">
        <v>14</v>
      </c>
      <c r="G292">
        <v>1726</v>
      </c>
      <c r="H292">
        <v>4</v>
      </c>
      <c r="I292">
        <v>0</v>
      </c>
      <c r="J292" s="11">
        <f t="shared" si="21"/>
        <v>4</v>
      </c>
      <c r="K292" s="2">
        <v>44848</v>
      </c>
      <c r="L292" t="s">
        <v>21</v>
      </c>
      <c r="M292" s="6">
        <v>0</v>
      </c>
      <c r="O292" s="8">
        <v>4</v>
      </c>
      <c r="AC292" s="3">
        <f t="shared" ref="AC292:AC355" si="25">SUM(N292:AA292)</f>
        <v>4</v>
      </c>
      <c r="AD292" s="38">
        <f t="shared" si="23"/>
        <v>4</v>
      </c>
      <c r="AE292" s="11">
        <f t="shared" si="20"/>
        <v>0</v>
      </c>
      <c r="AF292" s="11">
        <f t="shared" si="24"/>
        <v>0</v>
      </c>
    </row>
    <row r="293" spans="1:32" x14ac:dyDescent="0.25">
      <c r="A293" t="s">
        <v>918</v>
      </c>
      <c r="C293" s="1" t="s">
        <v>931</v>
      </c>
      <c r="D293" s="3" t="s">
        <v>932</v>
      </c>
      <c r="E293" s="3" t="s">
        <v>933</v>
      </c>
      <c r="F293" t="s">
        <v>14</v>
      </c>
      <c r="G293">
        <v>4073</v>
      </c>
      <c r="H293">
        <v>2</v>
      </c>
      <c r="I293">
        <v>0</v>
      </c>
      <c r="J293" s="11">
        <f t="shared" si="21"/>
        <v>2</v>
      </c>
      <c r="K293" s="2">
        <v>44868</v>
      </c>
      <c r="L293" t="s">
        <v>16</v>
      </c>
      <c r="M293" s="6">
        <v>0</v>
      </c>
      <c r="N293" s="8">
        <v>1</v>
      </c>
      <c r="O293" s="8">
        <v>1</v>
      </c>
      <c r="AC293" s="3">
        <f t="shared" si="25"/>
        <v>2</v>
      </c>
      <c r="AD293" s="38">
        <f t="shared" si="23"/>
        <v>2</v>
      </c>
      <c r="AE293" s="11">
        <f t="shared" si="20"/>
        <v>0</v>
      </c>
      <c r="AF293" s="11">
        <f t="shared" si="24"/>
        <v>0</v>
      </c>
    </row>
    <row r="294" spans="1:32" x14ac:dyDescent="0.25">
      <c r="A294" t="s">
        <v>918</v>
      </c>
      <c r="C294" s="1" t="s">
        <v>934</v>
      </c>
      <c r="D294" s="3" t="s">
        <v>935</v>
      </c>
      <c r="E294" s="3" t="s">
        <v>936</v>
      </c>
      <c r="F294" t="s">
        <v>15</v>
      </c>
      <c r="G294">
        <v>2388</v>
      </c>
      <c r="H294">
        <v>1</v>
      </c>
      <c r="I294">
        <v>0</v>
      </c>
      <c r="J294" s="11">
        <f t="shared" si="21"/>
        <v>1</v>
      </c>
      <c r="K294" s="2">
        <v>44966</v>
      </c>
      <c r="L294" t="s">
        <v>16</v>
      </c>
      <c r="M294" s="6">
        <v>0</v>
      </c>
      <c r="N294" s="8">
        <v>1</v>
      </c>
      <c r="AC294" s="3">
        <f t="shared" si="25"/>
        <v>1</v>
      </c>
      <c r="AD294" s="38">
        <f t="shared" si="23"/>
        <v>1</v>
      </c>
      <c r="AE294" s="11">
        <f t="shared" si="20"/>
        <v>0</v>
      </c>
      <c r="AF294" s="11">
        <f t="shared" si="24"/>
        <v>0</v>
      </c>
    </row>
    <row r="295" spans="1:32" x14ac:dyDescent="0.25">
      <c r="A295" t="s">
        <v>918</v>
      </c>
      <c r="C295" s="1" t="s">
        <v>937</v>
      </c>
      <c r="D295" s="3" t="s">
        <v>938</v>
      </c>
      <c r="E295" s="3" t="s">
        <v>939</v>
      </c>
      <c r="F295" t="s">
        <v>14</v>
      </c>
      <c r="G295">
        <v>647</v>
      </c>
      <c r="H295">
        <v>1</v>
      </c>
      <c r="I295">
        <v>0</v>
      </c>
      <c r="J295" s="11">
        <f t="shared" si="21"/>
        <v>1</v>
      </c>
      <c r="K295" s="2">
        <v>45016</v>
      </c>
      <c r="L295" t="s">
        <v>21</v>
      </c>
      <c r="M295" s="6">
        <v>0</v>
      </c>
      <c r="O295" s="8">
        <v>1</v>
      </c>
      <c r="AC295" s="3">
        <f t="shared" si="25"/>
        <v>1</v>
      </c>
      <c r="AD295" s="38">
        <f t="shared" si="23"/>
        <v>1</v>
      </c>
      <c r="AE295" s="11">
        <f t="shared" si="20"/>
        <v>0</v>
      </c>
      <c r="AF295" s="11">
        <f t="shared" si="24"/>
        <v>0</v>
      </c>
    </row>
    <row r="296" spans="1:32" x14ac:dyDescent="0.25">
      <c r="A296" t="s">
        <v>918</v>
      </c>
      <c r="C296" s="1" t="s">
        <v>940</v>
      </c>
      <c r="D296" s="3" t="s">
        <v>941</v>
      </c>
      <c r="E296" s="3" t="s">
        <v>942</v>
      </c>
      <c r="F296" t="s">
        <v>14</v>
      </c>
      <c r="G296">
        <v>746</v>
      </c>
      <c r="H296">
        <v>3</v>
      </c>
      <c r="I296">
        <v>0</v>
      </c>
      <c r="J296" s="11">
        <f t="shared" si="21"/>
        <v>3</v>
      </c>
      <c r="K296" s="2">
        <v>45246</v>
      </c>
      <c r="L296" t="s">
        <v>21</v>
      </c>
      <c r="M296" s="6">
        <v>0</v>
      </c>
      <c r="O296" s="8">
        <v>1</v>
      </c>
      <c r="P296" s="8">
        <v>2</v>
      </c>
      <c r="AC296" s="3">
        <f t="shared" si="25"/>
        <v>3</v>
      </c>
      <c r="AD296" s="38">
        <f t="shared" si="23"/>
        <v>3</v>
      </c>
      <c r="AE296" s="11">
        <f t="shared" si="20"/>
        <v>0</v>
      </c>
      <c r="AF296" s="11">
        <f t="shared" si="24"/>
        <v>0</v>
      </c>
    </row>
    <row r="297" spans="1:32" x14ac:dyDescent="0.25">
      <c r="A297" t="s">
        <v>918</v>
      </c>
      <c r="C297" s="1" t="s">
        <v>943</v>
      </c>
      <c r="D297" s="3" t="s">
        <v>944</v>
      </c>
      <c r="E297" s="3" t="s">
        <v>945</v>
      </c>
      <c r="F297" t="s">
        <v>14</v>
      </c>
      <c r="G297">
        <v>522</v>
      </c>
      <c r="H297">
        <v>1</v>
      </c>
      <c r="I297">
        <v>0</v>
      </c>
      <c r="J297" s="11">
        <f t="shared" si="21"/>
        <v>1</v>
      </c>
      <c r="K297" s="2">
        <v>45338</v>
      </c>
      <c r="L297" t="s">
        <v>21</v>
      </c>
      <c r="M297" s="6">
        <v>0</v>
      </c>
      <c r="O297" s="8">
        <v>1</v>
      </c>
      <c r="AC297" s="3">
        <f t="shared" si="25"/>
        <v>1</v>
      </c>
      <c r="AD297" s="38">
        <f t="shared" si="23"/>
        <v>1</v>
      </c>
      <c r="AE297" s="11">
        <f t="shared" si="20"/>
        <v>0</v>
      </c>
      <c r="AF297" s="11">
        <f t="shared" si="24"/>
        <v>0</v>
      </c>
    </row>
    <row r="298" spans="1:32" x14ac:dyDescent="0.25">
      <c r="A298" t="s">
        <v>918</v>
      </c>
      <c r="C298" s="1" t="s">
        <v>946</v>
      </c>
      <c r="D298" s="3" t="s">
        <v>947</v>
      </c>
      <c r="E298" s="3" t="s">
        <v>948</v>
      </c>
      <c r="F298" t="s">
        <v>14</v>
      </c>
      <c r="G298">
        <v>1648</v>
      </c>
      <c r="H298">
        <v>2</v>
      </c>
      <c r="I298">
        <v>2</v>
      </c>
      <c r="J298" s="11">
        <f t="shared" si="21"/>
        <v>0</v>
      </c>
      <c r="K298" s="2">
        <v>45595</v>
      </c>
      <c r="L298" t="s">
        <v>16</v>
      </c>
      <c r="M298" s="6">
        <v>0</v>
      </c>
      <c r="AC298" s="3">
        <f t="shared" si="25"/>
        <v>0</v>
      </c>
      <c r="AD298" s="38">
        <f t="shared" si="23"/>
        <v>0</v>
      </c>
      <c r="AE298" s="11">
        <f t="shared" si="20"/>
        <v>0</v>
      </c>
      <c r="AF298" s="11">
        <f t="shared" si="24"/>
        <v>0</v>
      </c>
    </row>
    <row r="299" spans="1:32" x14ac:dyDescent="0.25">
      <c r="A299" t="s">
        <v>918</v>
      </c>
      <c r="C299" s="1" t="s">
        <v>949</v>
      </c>
      <c r="D299" s="3" t="s">
        <v>950</v>
      </c>
      <c r="E299" s="3" t="s">
        <v>951</v>
      </c>
      <c r="F299" t="s">
        <v>15</v>
      </c>
      <c r="G299">
        <v>572</v>
      </c>
      <c r="H299">
        <v>1</v>
      </c>
      <c r="I299">
        <v>0</v>
      </c>
      <c r="J299" s="11">
        <f t="shared" si="21"/>
        <v>1</v>
      </c>
      <c r="K299" s="2">
        <v>45771</v>
      </c>
      <c r="L299" t="s">
        <v>16</v>
      </c>
      <c r="M299" s="6">
        <v>0</v>
      </c>
      <c r="N299" s="8">
        <v>1</v>
      </c>
      <c r="AC299" s="3">
        <f t="shared" si="25"/>
        <v>1</v>
      </c>
      <c r="AD299" s="38">
        <f t="shared" si="23"/>
        <v>1</v>
      </c>
      <c r="AE299" s="11">
        <f t="shared" si="20"/>
        <v>0</v>
      </c>
      <c r="AF299" s="11">
        <f t="shared" si="24"/>
        <v>0</v>
      </c>
    </row>
    <row r="300" spans="1:32" x14ac:dyDescent="0.25">
      <c r="A300" t="s">
        <v>918</v>
      </c>
      <c r="C300" s="1" t="s">
        <v>952</v>
      </c>
      <c r="D300" s="3" t="s">
        <v>953</v>
      </c>
      <c r="E300" s="3" t="s">
        <v>954</v>
      </c>
      <c r="F300" t="s">
        <v>15</v>
      </c>
      <c r="G300">
        <v>2525</v>
      </c>
      <c r="H300">
        <v>4</v>
      </c>
      <c r="I300">
        <v>0</v>
      </c>
      <c r="J300" s="11">
        <f t="shared" si="21"/>
        <v>4</v>
      </c>
      <c r="K300" s="2">
        <v>45861</v>
      </c>
      <c r="L300" t="s">
        <v>21</v>
      </c>
      <c r="M300" s="6">
        <v>0</v>
      </c>
      <c r="O300" s="8">
        <v>2</v>
      </c>
      <c r="P300" s="8">
        <v>2</v>
      </c>
      <c r="AC300" s="3">
        <f t="shared" si="25"/>
        <v>4</v>
      </c>
      <c r="AD300" s="38">
        <f t="shared" si="23"/>
        <v>4</v>
      </c>
      <c r="AE300" s="11">
        <f t="shared" si="20"/>
        <v>0</v>
      </c>
      <c r="AF300" s="11">
        <f t="shared" si="24"/>
        <v>0</v>
      </c>
    </row>
    <row r="301" spans="1:32" x14ac:dyDescent="0.25">
      <c r="A301" t="s">
        <v>918</v>
      </c>
      <c r="C301" s="1" t="s">
        <v>955</v>
      </c>
      <c r="D301" s="3" t="s">
        <v>956</v>
      </c>
      <c r="E301" s="3" t="s">
        <v>957</v>
      </c>
      <c r="F301" t="s">
        <v>14</v>
      </c>
      <c r="G301">
        <v>4872</v>
      </c>
      <c r="H301">
        <v>4</v>
      </c>
      <c r="I301">
        <v>0</v>
      </c>
      <c r="J301" s="11">
        <f t="shared" si="21"/>
        <v>4</v>
      </c>
      <c r="K301" s="2">
        <v>45873</v>
      </c>
      <c r="L301" t="s">
        <v>21</v>
      </c>
      <c r="M301" s="6">
        <v>0</v>
      </c>
      <c r="O301" s="8">
        <v>2</v>
      </c>
      <c r="P301" s="8">
        <v>2</v>
      </c>
      <c r="AC301" s="3">
        <f t="shared" si="25"/>
        <v>4</v>
      </c>
      <c r="AD301" s="38">
        <f t="shared" si="23"/>
        <v>4</v>
      </c>
      <c r="AE301" s="11">
        <f t="shared" si="20"/>
        <v>0</v>
      </c>
      <c r="AF301" s="11">
        <f t="shared" si="24"/>
        <v>0</v>
      </c>
    </row>
    <row r="302" spans="1:32" x14ac:dyDescent="0.25">
      <c r="A302" t="s">
        <v>918</v>
      </c>
      <c r="C302" s="1" t="s">
        <v>958</v>
      </c>
      <c r="D302" s="3" t="s">
        <v>959</v>
      </c>
      <c r="E302" s="3" t="s">
        <v>960</v>
      </c>
      <c r="F302" t="s">
        <v>15</v>
      </c>
      <c r="G302">
        <v>740</v>
      </c>
      <c r="H302">
        <v>1</v>
      </c>
      <c r="I302">
        <v>0</v>
      </c>
      <c r="J302" s="11">
        <f t="shared" si="21"/>
        <v>1</v>
      </c>
      <c r="K302" s="2">
        <v>45883</v>
      </c>
      <c r="L302" t="s">
        <v>21</v>
      </c>
      <c r="M302" s="6">
        <v>0</v>
      </c>
      <c r="O302" s="8">
        <v>1</v>
      </c>
      <c r="AC302" s="3">
        <f t="shared" si="25"/>
        <v>1</v>
      </c>
      <c r="AD302" s="38">
        <f t="shared" si="23"/>
        <v>1</v>
      </c>
      <c r="AE302" s="11">
        <f t="shared" si="20"/>
        <v>0</v>
      </c>
      <c r="AF302" s="11">
        <f t="shared" si="24"/>
        <v>0</v>
      </c>
    </row>
    <row r="303" spans="1:32" x14ac:dyDescent="0.25">
      <c r="A303" t="s">
        <v>918</v>
      </c>
      <c r="C303" s="1" t="s">
        <v>961</v>
      </c>
      <c r="D303" s="3" t="s">
        <v>962</v>
      </c>
      <c r="E303" s="3" t="s">
        <v>963</v>
      </c>
      <c r="F303" t="s">
        <v>14</v>
      </c>
      <c r="G303">
        <v>924</v>
      </c>
      <c r="H303">
        <v>3</v>
      </c>
      <c r="I303">
        <v>0</v>
      </c>
      <c r="J303" s="11">
        <f t="shared" si="21"/>
        <v>3</v>
      </c>
      <c r="K303" s="2">
        <v>45931</v>
      </c>
      <c r="L303" t="s">
        <v>21</v>
      </c>
      <c r="M303" s="6">
        <v>0</v>
      </c>
      <c r="O303" s="8">
        <v>1</v>
      </c>
      <c r="P303" s="8">
        <v>2</v>
      </c>
      <c r="AC303" s="3">
        <f t="shared" si="25"/>
        <v>3</v>
      </c>
      <c r="AD303" s="38">
        <f t="shared" si="23"/>
        <v>3</v>
      </c>
      <c r="AE303" s="11">
        <f t="shared" si="20"/>
        <v>0</v>
      </c>
      <c r="AF303" s="11">
        <f t="shared" si="24"/>
        <v>0</v>
      </c>
    </row>
    <row r="304" spans="1:32" x14ac:dyDescent="0.25">
      <c r="A304" t="s">
        <v>918</v>
      </c>
      <c r="C304" s="1" t="s">
        <v>964</v>
      </c>
      <c r="D304" s="3" t="s">
        <v>965</v>
      </c>
      <c r="E304" s="3" t="s">
        <v>966</v>
      </c>
      <c r="F304" t="s">
        <v>14</v>
      </c>
      <c r="G304">
        <v>1122</v>
      </c>
      <c r="H304">
        <v>1</v>
      </c>
      <c r="I304">
        <v>0</v>
      </c>
      <c r="J304" s="11">
        <f t="shared" si="21"/>
        <v>1</v>
      </c>
      <c r="K304" s="2">
        <v>46000</v>
      </c>
      <c r="L304" t="s">
        <v>16</v>
      </c>
      <c r="M304" s="6">
        <v>0</v>
      </c>
      <c r="N304" s="8">
        <v>1</v>
      </c>
      <c r="AC304" s="3">
        <f t="shared" si="25"/>
        <v>1</v>
      </c>
      <c r="AD304" s="38">
        <f t="shared" si="23"/>
        <v>1</v>
      </c>
      <c r="AE304" s="11">
        <f t="shared" si="20"/>
        <v>0</v>
      </c>
      <c r="AF304" s="11">
        <f t="shared" si="24"/>
        <v>0</v>
      </c>
    </row>
    <row r="305" spans="1:32" x14ac:dyDescent="0.25">
      <c r="A305" t="s">
        <v>918</v>
      </c>
      <c r="C305" s="1" t="s">
        <v>967</v>
      </c>
      <c r="D305" s="3" t="s">
        <v>968</v>
      </c>
      <c r="E305" s="3" t="s">
        <v>969</v>
      </c>
      <c r="F305" t="s">
        <v>14</v>
      </c>
      <c r="G305">
        <v>56</v>
      </c>
      <c r="H305">
        <v>1</v>
      </c>
      <c r="I305">
        <v>0</v>
      </c>
      <c r="J305" s="11">
        <f t="shared" si="21"/>
        <v>1</v>
      </c>
      <c r="K305" s="2">
        <v>46052</v>
      </c>
      <c r="L305" t="s">
        <v>21</v>
      </c>
      <c r="M305" s="6">
        <v>0</v>
      </c>
      <c r="O305" s="8">
        <v>1</v>
      </c>
      <c r="AC305" s="3">
        <f t="shared" si="25"/>
        <v>1</v>
      </c>
      <c r="AD305" s="38">
        <f t="shared" si="23"/>
        <v>1</v>
      </c>
      <c r="AE305" s="11">
        <f t="shared" si="20"/>
        <v>0</v>
      </c>
      <c r="AF305" s="11">
        <f t="shared" si="24"/>
        <v>0</v>
      </c>
    </row>
    <row r="306" spans="1:32" x14ac:dyDescent="0.25">
      <c r="A306" t="s">
        <v>918</v>
      </c>
      <c r="C306" s="1" t="s">
        <v>970</v>
      </c>
      <c r="D306" s="3" t="s">
        <v>971</v>
      </c>
      <c r="E306" s="3" t="s">
        <v>972</v>
      </c>
      <c r="F306" t="s">
        <v>15</v>
      </c>
      <c r="G306">
        <v>911</v>
      </c>
      <c r="H306">
        <v>1</v>
      </c>
      <c r="I306">
        <v>0</v>
      </c>
      <c r="J306" s="11">
        <f t="shared" si="21"/>
        <v>1</v>
      </c>
      <c r="K306" s="2">
        <v>46086</v>
      </c>
      <c r="L306" t="s">
        <v>21</v>
      </c>
      <c r="M306" s="6">
        <v>0</v>
      </c>
      <c r="P306" s="8">
        <v>1</v>
      </c>
      <c r="AC306" s="3">
        <f t="shared" si="25"/>
        <v>1</v>
      </c>
      <c r="AD306" s="38">
        <f t="shared" si="23"/>
        <v>1</v>
      </c>
      <c r="AE306" s="11">
        <f t="shared" si="20"/>
        <v>0</v>
      </c>
      <c r="AF306" s="11">
        <f t="shared" si="24"/>
        <v>0</v>
      </c>
    </row>
    <row r="307" spans="1:32" x14ac:dyDescent="0.25">
      <c r="A307" t="s">
        <v>973</v>
      </c>
      <c r="B307" s="1" t="s">
        <v>974</v>
      </c>
      <c r="C307" s="1" t="s">
        <v>975</v>
      </c>
      <c r="D307" s="3" t="s">
        <v>976</v>
      </c>
      <c r="E307" s="3" t="s">
        <v>977</v>
      </c>
      <c r="F307" t="s">
        <v>15</v>
      </c>
      <c r="G307">
        <v>23909</v>
      </c>
      <c r="H307">
        <v>44</v>
      </c>
      <c r="I307">
        <v>0</v>
      </c>
      <c r="J307" s="11">
        <f t="shared" si="21"/>
        <v>44</v>
      </c>
      <c r="K307" s="2">
        <v>43622</v>
      </c>
      <c r="L307" t="s">
        <v>16</v>
      </c>
      <c r="M307" s="6">
        <v>0</v>
      </c>
      <c r="N307" s="8">
        <v>5</v>
      </c>
      <c r="O307" s="8">
        <v>5</v>
      </c>
      <c r="P307" s="8">
        <v>1</v>
      </c>
      <c r="AC307" s="3">
        <f t="shared" si="25"/>
        <v>11</v>
      </c>
      <c r="AD307" s="38">
        <f t="shared" si="23"/>
        <v>11</v>
      </c>
      <c r="AE307" s="11">
        <f t="shared" si="20"/>
        <v>-33</v>
      </c>
      <c r="AF307" s="11">
        <f t="shared" si="24"/>
        <v>-33</v>
      </c>
    </row>
    <row r="308" spans="1:32" x14ac:dyDescent="0.25">
      <c r="A308" t="s">
        <v>973</v>
      </c>
      <c r="B308" s="1" t="s">
        <v>978</v>
      </c>
      <c r="C308" s="1" t="s">
        <v>979</v>
      </c>
      <c r="D308" s="3" t="s">
        <v>980</v>
      </c>
      <c r="E308" s="3" t="s">
        <v>981</v>
      </c>
      <c r="F308" t="s">
        <v>15</v>
      </c>
      <c r="G308">
        <v>4836</v>
      </c>
      <c r="H308">
        <v>5</v>
      </c>
      <c r="I308">
        <v>0</v>
      </c>
      <c r="J308" s="11">
        <f t="shared" si="21"/>
        <v>5</v>
      </c>
      <c r="K308" s="2">
        <v>43942</v>
      </c>
      <c r="L308" t="s">
        <v>16</v>
      </c>
      <c r="M308" s="6">
        <v>0</v>
      </c>
      <c r="AC308" s="3">
        <f t="shared" si="25"/>
        <v>0</v>
      </c>
      <c r="AD308" s="38">
        <f t="shared" si="23"/>
        <v>0</v>
      </c>
      <c r="AE308" s="11">
        <f t="shared" si="20"/>
        <v>-5</v>
      </c>
      <c r="AF308" s="11">
        <f t="shared" si="24"/>
        <v>-5</v>
      </c>
    </row>
    <row r="309" spans="1:32" x14ac:dyDescent="0.25">
      <c r="A309" t="s">
        <v>973</v>
      </c>
      <c r="C309" s="1" t="s">
        <v>982</v>
      </c>
      <c r="D309" s="3" t="s">
        <v>983</v>
      </c>
      <c r="E309" s="3" t="s">
        <v>984</v>
      </c>
      <c r="F309" t="s">
        <v>14</v>
      </c>
      <c r="G309">
        <v>0.09</v>
      </c>
      <c r="H309">
        <v>2</v>
      </c>
      <c r="I309">
        <v>0</v>
      </c>
      <c r="J309" s="11">
        <f t="shared" si="21"/>
        <v>2</v>
      </c>
      <c r="K309" s="2">
        <v>40919</v>
      </c>
      <c r="L309" t="s">
        <v>16</v>
      </c>
      <c r="M309" s="6">
        <v>0</v>
      </c>
      <c r="Q309" s="8">
        <v>1</v>
      </c>
      <c r="R309" s="8">
        <v>1</v>
      </c>
      <c r="AC309" s="3">
        <f t="shared" si="25"/>
        <v>2</v>
      </c>
      <c r="AD309" s="38">
        <f t="shared" si="23"/>
        <v>2</v>
      </c>
      <c r="AE309" s="11">
        <f t="shared" si="20"/>
        <v>0</v>
      </c>
      <c r="AF309" s="11">
        <f t="shared" si="24"/>
        <v>0</v>
      </c>
    </row>
    <row r="310" spans="1:32" x14ac:dyDescent="0.25">
      <c r="A310" t="s">
        <v>973</v>
      </c>
      <c r="C310" s="1" t="s">
        <v>985</v>
      </c>
      <c r="D310" s="3" t="s">
        <v>986</v>
      </c>
      <c r="E310" s="3" t="s">
        <v>987</v>
      </c>
      <c r="F310" t="s">
        <v>14</v>
      </c>
      <c r="G310">
        <v>0.6</v>
      </c>
      <c r="H310">
        <v>3</v>
      </c>
      <c r="I310">
        <v>0</v>
      </c>
      <c r="J310" s="11">
        <f t="shared" si="21"/>
        <v>3</v>
      </c>
      <c r="K310" s="2">
        <v>42382</v>
      </c>
      <c r="L310" t="s">
        <v>16</v>
      </c>
      <c r="M310" s="6">
        <v>0</v>
      </c>
      <c r="N310" s="8">
        <v>1</v>
      </c>
      <c r="O310" s="8">
        <v>2</v>
      </c>
      <c r="AC310" s="3">
        <f t="shared" si="25"/>
        <v>3</v>
      </c>
      <c r="AD310" s="38">
        <f t="shared" si="23"/>
        <v>3</v>
      </c>
      <c r="AE310" s="11">
        <f t="shared" si="20"/>
        <v>0</v>
      </c>
      <c r="AF310" s="11">
        <f t="shared" si="24"/>
        <v>0</v>
      </c>
    </row>
    <row r="311" spans="1:32" x14ac:dyDescent="0.25">
      <c r="A311" t="s">
        <v>973</v>
      </c>
      <c r="C311" s="1" t="s">
        <v>988</v>
      </c>
      <c r="D311" s="3" t="s">
        <v>989</v>
      </c>
      <c r="E311" s="3" t="s">
        <v>990</v>
      </c>
      <c r="F311" t="s">
        <v>14</v>
      </c>
      <c r="G311">
        <v>246</v>
      </c>
      <c r="H311">
        <v>1</v>
      </c>
      <c r="I311">
        <v>0</v>
      </c>
      <c r="J311" s="11">
        <f t="shared" si="21"/>
        <v>1</v>
      </c>
      <c r="K311" s="2">
        <v>43355</v>
      </c>
      <c r="L311" t="s">
        <v>16</v>
      </c>
      <c r="M311" s="6">
        <v>0</v>
      </c>
      <c r="N311" s="8">
        <v>1</v>
      </c>
      <c r="AC311" s="3">
        <f t="shared" si="25"/>
        <v>1</v>
      </c>
      <c r="AD311" s="38">
        <f t="shared" si="23"/>
        <v>1</v>
      </c>
      <c r="AE311" s="11">
        <f t="shared" si="20"/>
        <v>0</v>
      </c>
      <c r="AF311" s="11">
        <f t="shared" si="24"/>
        <v>0</v>
      </c>
    </row>
    <row r="312" spans="1:32" x14ac:dyDescent="0.25">
      <c r="A312" t="s">
        <v>973</v>
      </c>
      <c r="C312" s="1" t="s">
        <v>991</v>
      </c>
      <c r="D312" s="3" t="s">
        <v>992</v>
      </c>
      <c r="E312" s="3" t="s">
        <v>993</v>
      </c>
      <c r="F312" t="s">
        <v>15</v>
      </c>
      <c r="G312">
        <v>5830</v>
      </c>
      <c r="H312">
        <v>2</v>
      </c>
      <c r="I312">
        <v>0</v>
      </c>
      <c r="J312" s="11">
        <f t="shared" si="21"/>
        <v>2</v>
      </c>
      <c r="K312" s="2">
        <v>44372</v>
      </c>
      <c r="L312" t="s">
        <v>16</v>
      </c>
      <c r="M312" s="6">
        <v>0</v>
      </c>
      <c r="N312" s="8">
        <v>2</v>
      </c>
      <c r="AC312" s="3">
        <f t="shared" si="25"/>
        <v>2</v>
      </c>
      <c r="AD312" s="38">
        <f t="shared" si="23"/>
        <v>2</v>
      </c>
      <c r="AE312" s="11">
        <f t="shared" si="20"/>
        <v>0</v>
      </c>
      <c r="AF312" s="11">
        <f t="shared" si="24"/>
        <v>0</v>
      </c>
    </row>
    <row r="313" spans="1:32" x14ac:dyDescent="0.25">
      <c r="A313" t="s">
        <v>973</v>
      </c>
      <c r="C313" s="1" t="s">
        <v>994</v>
      </c>
      <c r="D313" s="3" t="s">
        <v>995</v>
      </c>
      <c r="E313" s="3" t="s">
        <v>996</v>
      </c>
      <c r="F313" t="s">
        <v>14</v>
      </c>
      <c r="G313">
        <v>1370</v>
      </c>
      <c r="H313">
        <v>2</v>
      </c>
      <c r="I313">
        <v>0</v>
      </c>
      <c r="J313" s="11">
        <f t="shared" si="21"/>
        <v>2</v>
      </c>
      <c r="K313" s="2">
        <v>44447</v>
      </c>
      <c r="L313" t="s">
        <v>16</v>
      </c>
      <c r="M313" s="6">
        <v>0</v>
      </c>
      <c r="N313" s="8">
        <v>1</v>
      </c>
      <c r="O313" s="8">
        <v>1</v>
      </c>
      <c r="AC313" s="3">
        <f t="shared" si="25"/>
        <v>2</v>
      </c>
      <c r="AD313" s="38">
        <f t="shared" si="23"/>
        <v>2</v>
      </c>
      <c r="AE313" s="11">
        <f t="shared" si="20"/>
        <v>0</v>
      </c>
      <c r="AF313" s="11">
        <f t="shared" si="24"/>
        <v>0</v>
      </c>
    </row>
    <row r="314" spans="1:32" x14ac:dyDescent="0.25">
      <c r="A314" t="s">
        <v>973</v>
      </c>
      <c r="C314" s="1" t="s">
        <v>997</v>
      </c>
      <c r="D314" s="3" t="s">
        <v>998</v>
      </c>
      <c r="E314" s="3" t="s">
        <v>999</v>
      </c>
      <c r="F314" t="s">
        <v>14</v>
      </c>
      <c r="G314">
        <v>471</v>
      </c>
      <c r="H314">
        <v>1</v>
      </c>
      <c r="I314">
        <v>0</v>
      </c>
      <c r="J314" s="11">
        <f t="shared" si="21"/>
        <v>1</v>
      </c>
      <c r="K314" s="2">
        <v>44678</v>
      </c>
      <c r="L314" t="s">
        <v>21</v>
      </c>
      <c r="M314" s="6">
        <v>0</v>
      </c>
      <c r="O314" s="8">
        <v>1</v>
      </c>
      <c r="AC314" s="3">
        <f t="shared" si="25"/>
        <v>1</v>
      </c>
      <c r="AD314" s="38">
        <f t="shared" si="23"/>
        <v>1</v>
      </c>
      <c r="AE314" s="11">
        <f t="shared" si="20"/>
        <v>0</v>
      </c>
      <c r="AF314" s="11">
        <f t="shared" si="24"/>
        <v>0</v>
      </c>
    </row>
    <row r="315" spans="1:32" x14ac:dyDescent="0.25">
      <c r="A315" t="s">
        <v>973</v>
      </c>
      <c r="C315" s="1" t="s">
        <v>1000</v>
      </c>
      <c r="D315" s="3" t="s">
        <v>1001</v>
      </c>
      <c r="E315" s="3" t="s">
        <v>1002</v>
      </c>
      <c r="F315" t="s">
        <v>14</v>
      </c>
      <c r="G315">
        <v>3122</v>
      </c>
      <c r="H315">
        <v>1</v>
      </c>
      <c r="I315">
        <v>0</v>
      </c>
      <c r="J315" s="11">
        <f t="shared" si="21"/>
        <v>1</v>
      </c>
      <c r="K315" s="2">
        <v>45000</v>
      </c>
      <c r="L315" t="s">
        <v>76</v>
      </c>
      <c r="M315" s="6">
        <v>1</v>
      </c>
      <c r="AC315" s="3">
        <f t="shared" si="25"/>
        <v>0</v>
      </c>
      <c r="AD315" s="38">
        <f t="shared" si="23"/>
        <v>0</v>
      </c>
      <c r="AE315" s="11">
        <f t="shared" si="20"/>
        <v>-1</v>
      </c>
      <c r="AF315" s="11">
        <f t="shared" si="24"/>
        <v>0</v>
      </c>
    </row>
    <row r="316" spans="1:32" x14ac:dyDescent="0.25">
      <c r="A316" t="s">
        <v>973</v>
      </c>
      <c r="C316" s="1" t="s">
        <v>1003</v>
      </c>
      <c r="D316" s="3" t="s">
        <v>1004</v>
      </c>
      <c r="E316" s="3" t="s">
        <v>1005</v>
      </c>
      <c r="F316" t="s">
        <v>14</v>
      </c>
      <c r="G316">
        <v>117</v>
      </c>
      <c r="H316">
        <v>1</v>
      </c>
      <c r="I316">
        <v>0</v>
      </c>
      <c r="J316" s="11">
        <f t="shared" si="21"/>
        <v>1</v>
      </c>
      <c r="K316" s="2">
        <v>45049</v>
      </c>
      <c r="L316" t="s">
        <v>16</v>
      </c>
      <c r="M316" s="6">
        <v>0</v>
      </c>
      <c r="N316" s="8">
        <v>1</v>
      </c>
      <c r="AC316" s="3">
        <f t="shared" si="25"/>
        <v>1</v>
      </c>
      <c r="AD316" s="38">
        <f t="shared" si="23"/>
        <v>1</v>
      </c>
      <c r="AE316" s="11">
        <f t="shared" si="20"/>
        <v>0</v>
      </c>
      <c r="AF316" s="11">
        <f t="shared" si="24"/>
        <v>0</v>
      </c>
    </row>
    <row r="317" spans="1:32" x14ac:dyDescent="0.25">
      <c r="A317" t="s">
        <v>973</v>
      </c>
      <c r="C317" s="1" t="s">
        <v>1006</v>
      </c>
      <c r="D317" s="3" t="s">
        <v>1007</v>
      </c>
      <c r="E317" s="3" t="s">
        <v>1008</v>
      </c>
      <c r="F317" t="s">
        <v>14</v>
      </c>
      <c r="G317">
        <v>2665</v>
      </c>
      <c r="H317">
        <v>1</v>
      </c>
      <c r="I317">
        <v>0</v>
      </c>
      <c r="J317" s="11">
        <f t="shared" si="21"/>
        <v>1</v>
      </c>
      <c r="K317" s="2">
        <v>45142</v>
      </c>
      <c r="L317" t="s">
        <v>76</v>
      </c>
      <c r="M317" s="6">
        <v>1</v>
      </c>
      <c r="AC317" s="3">
        <f t="shared" si="25"/>
        <v>0</v>
      </c>
      <c r="AD317" s="38">
        <f t="shared" si="23"/>
        <v>0</v>
      </c>
      <c r="AE317" s="11">
        <f t="shared" si="20"/>
        <v>-1</v>
      </c>
      <c r="AF317" s="11">
        <f t="shared" si="24"/>
        <v>0</v>
      </c>
    </row>
    <row r="318" spans="1:32" x14ac:dyDescent="0.25">
      <c r="A318" t="s">
        <v>973</v>
      </c>
      <c r="C318" s="1" t="s">
        <v>1009</v>
      </c>
      <c r="D318" s="3" t="s">
        <v>1010</v>
      </c>
      <c r="E318" s="3" t="s">
        <v>1011</v>
      </c>
      <c r="F318" t="s">
        <v>14</v>
      </c>
      <c r="G318">
        <v>3689</v>
      </c>
      <c r="H318">
        <v>1</v>
      </c>
      <c r="I318">
        <v>1</v>
      </c>
      <c r="J318" s="11">
        <f t="shared" si="21"/>
        <v>0</v>
      </c>
      <c r="K318" s="2">
        <v>45406</v>
      </c>
      <c r="L318" t="s">
        <v>16</v>
      </c>
      <c r="M318" s="6">
        <v>0</v>
      </c>
      <c r="AC318" s="3">
        <f t="shared" si="25"/>
        <v>0</v>
      </c>
      <c r="AD318" s="38">
        <f t="shared" si="23"/>
        <v>0</v>
      </c>
      <c r="AE318" s="11">
        <f t="shared" si="20"/>
        <v>0</v>
      </c>
      <c r="AF318" s="11">
        <f t="shared" si="24"/>
        <v>0</v>
      </c>
    </row>
    <row r="319" spans="1:32" x14ac:dyDescent="0.25">
      <c r="A319" t="s">
        <v>973</v>
      </c>
      <c r="C319" s="1" t="s">
        <v>1012</v>
      </c>
      <c r="D319" s="3" t="s">
        <v>1013</v>
      </c>
      <c r="E319" s="3" t="s">
        <v>1014</v>
      </c>
      <c r="F319" t="s">
        <v>14</v>
      </c>
      <c r="G319">
        <v>156</v>
      </c>
      <c r="H319">
        <v>1</v>
      </c>
      <c r="I319">
        <v>0</v>
      </c>
      <c r="J319" s="11">
        <f t="shared" si="21"/>
        <v>1</v>
      </c>
      <c r="K319" s="2">
        <v>45457</v>
      </c>
      <c r="L319" t="s">
        <v>16</v>
      </c>
      <c r="M319" s="6">
        <v>0</v>
      </c>
      <c r="N319" s="8">
        <v>1</v>
      </c>
      <c r="AC319" s="3">
        <f t="shared" si="25"/>
        <v>1</v>
      </c>
      <c r="AD319" s="38">
        <f t="shared" si="23"/>
        <v>1</v>
      </c>
      <c r="AE319" s="11">
        <f t="shared" si="20"/>
        <v>0</v>
      </c>
      <c r="AF319" s="11">
        <f t="shared" si="24"/>
        <v>0</v>
      </c>
    </row>
    <row r="320" spans="1:32" x14ac:dyDescent="0.25">
      <c r="A320" t="s">
        <v>973</v>
      </c>
      <c r="C320" s="1" t="s">
        <v>1015</v>
      </c>
      <c r="D320" s="3" t="s">
        <v>1016</v>
      </c>
      <c r="E320" s="3" t="s">
        <v>1017</v>
      </c>
      <c r="F320" t="s">
        <v>14</v>
      </c>
      <c r="G320">
        <v>794</v>
      </c>
      <c r="H320">
        <v>1</v>
      </c>
      <c r="I320">
        <v>0</v>
      </c>
      <c r="J320" s="11">
        <f t="shared" si="21"/>
        <v>1</v>
      </c>
      <c r="K320" s="2">
        <v>45691</v>
      </c>
      <c r="L320" t="s">
        <v>76</v>
      </c>
      <c r="M320" s="6">
        <v>1</v>
      </c>
      <c r="AC320" s="3">
        <f t="shared" si="25"/>
        <v>0</v>
      </c>
      <c r="AD320" s="38">
        <f t="shared" si="23"/>
        <v>0</v>
      </c>
      <c r="AE320" s="11">
        <f t="shared" si="20"/>
        <v>-1</v>
      </c>
      <c r="AF320" s="11">
        <f t="shared" si="24"/>
        <v>0</v>
      </c>
    </row>
    <row r="321" spans="1:32" x14ac:dyDescent="0.25">
      <c r="A321" t="s">
        <v>973</v>
      </c>
      <c r="C321" s="1" t="s">
        <v>1018</v>
      </c>
      <c r="D321" s="3" t="s">
        <v>1019</v>
      </c>
      <c r="E321" s="3" t="s">
        <v>1020</v>
      </c>
      <c r="F321" t="s">
        <v>15</v>
      </c>
      <c r="G321">
        <v>1349</v>
      </c>
      <c r="H321">
        <v>1</v>
      </c>
      <c r="I321">
        <v>0</v>
      </c>
      <c r="J321" s="11">
        <f t="shared" si="21"/>
        <v>1</v>
      </c>
      <c r="K321" s="2">
        <v>45755</v>
      </c>
      <c r="L321" t="s">
        <v>76</v>
      </c>
      <c r="M321" s="6">
        <v>1</v>
      </c>
      <c r="AC321" s="3">
        <f t="shared" si="25"/>
        <v>0</v>
      </c>
      <c r="AD321" s="38">
        <f t="shared" si="23"/>
        <v>0</v>
      </c>
      <c r="AE321" s="11">
        <f t="shared" si="20"/>
        <v>-1</v>
      </c>
      <c r="AF321" s="11">
        <f t="shared" si="24"/>
        <v>0</v>
      </c>
    </row>
    <row r="322" spans="1:32" x14ac:dyDescent="0.25">
      <c r="A322" t="s">
        <v>973</v>
      </c>
      <c r="C322" s="1" t="s">
        <v>1021</v>
      </c>
      <c r="D322" s="3" t="s">
        <v>1022</v>
      </c>
      <c r="E322" s="3" t="s">
        <v>1023</v>
      </c>
      <c r="F322" t="s">
        <v>14</v>
      </c>
      <c r="G322">
        <v>853</v>
      </c>
      <c r="H322">
        <v>1</v>
      </c>
      <c r="I322">
        <v>0</v>
      </c>
      <c r="J322" s="11">
        <f t="shared" si="21"/>
        <v>1</v>
      </c>
      <c r="K322" s="2">
        <v>45842</v>
      </c>
      <c r="L322" t="s">
        <v>21</v>
      </c>
      <c r="M322" s="6">
        <v>0</v>
      </c>
      <c r="O322" s="8">
        <v>1</v>
      </c>
      <c r="AC322" s="3">
        <f t="shared" si="25"/>
        <v>1</v>
      </c>
      <c r="AD322" s="38">
        <f t="shared" si="23"/>
        <v>1</v>
      </c>
      <c r="AE322" s="11">
        <f t="shared" ref="AE322:AE385" si="26">SUM(AC322,-J322)</f>
        <v>0</v>
      </c>
      <c r="AF322" s="11">
        <f t="shared" si="24"/>
        <v>0</v>
      </c>
    </row>
    <row r="323" spans="1:32" x14ac:dyDescent="0.25">
      <c r="A323" t="s">
        <v>973</v>
      </c>
      <c r="C323" s="1" t="s">
        <v>1024</v>
      </c>
      <c r="D323" s="3" t="s">
        <v>1025</v>
      </c>
      <c r="E323" s="3" t="s">
        <v>1026</v>
      </c>
      <c r="F323" t="s">
        <v>14</v>
      </c>
      <c r="G323">
        <v>743</v>
      </c>
      <c r="H323">
        <v>1</v>
      </c>
      <c r="I323">
        <v>0</v>
      </c>
      <c r="J323" s="11">
        <f t="shared" ref="J323:J386" si="27">SUM(H323,-I323)</f>
        <v>1</v>
      </c>
      <c r="K323" s="2">
        <v>45943</v>
      </c>
      <c r="L323" t="s">
        <v>21</v>
      </c>
      <c r="M323" s="6">
        <v>0</v>
      </c>
      <c r="O323" s="8">
        <v>1</v>
      </c>
      <c r="AC323" s="3">
        <f t="shared" si="25"/>
        <v>1</v>
      </c>
      <c r="AD323" s="38">
        <f t="shared" ref="AD323:AD386" si="28">SUM(N323:R323)</f>
        <v>1</v>
      </c>
      <c r="AE323" s="11">
        <f t="shared" si="26"/>
        <v>0</v>
      </c>
      <c r="AF323" s="11">
        <f t="shared" ref="AF323:AF386" si="29">SUM(AE323,M323)</f>
        <v>0</v>
      </c>
    </row>
    <row r="324" spans="1:32" x14ac:dyDescent="0.25">
      <c r="A324" t="s">
        <v>973</v>
      </c>
      <c r="C324" s="1" t="s">
        <v>1027</v>
      </c>
      <c r="D324" s="3" t="s">
        <v>1028</v>
      </c>
      <c r="E324" s="3" t="s">
        <v>1029</v>
      </c>
      <c r="F324" t="s">
        <v>15</v>
      </c>
      <c r="G324">
        <v>626</v>
      </c>
      <c r="H324">
        <v>1</v>
      </c>
      <c r="I324">
        <v>0</v>
      </c>
      <c r="J324" s="11">
        <f t="shared" si="27"/>
        <v>1</v>
      </c>
      <c r="K324" s="2">
        <v>46062</v>
      </c>
      <c r="L324" t="s">
        <v>21</v>
      </c>
      <c r="M324" s="6">
        <v>0</v>
      </c>
      <c r="O324" s="8">
        <v>1</v>
      </c>
      <c r="AC324" s="3">
        <f t="shared" si="25"/>
        <v>1</v>
      </c>
      <c r="AD324" s="38">
        <f t="shared" si="28"/>
        <v>1</v>
      </c>
      <c r="AE324" s="11">
        <f t="shared" si="26"/>
        <v>0</v>
      </c>
      <c r="AF324" s="11">
        <f t="shared" si="29"/>
        <v>0</v>
      </c>
    </row>
    <row r="325" spans="1:32" x14ac:dyDescent="0.25">
      <c r="A325" t="s">
        <v>1030</v>
      </c>
      <c r="C325" s="1" t="s">
        <v>1031</v>
      </c>
      <c r="D325" s="3" t="s">
        <v>1032</v>
      </c>
      <c r="E325" s="3" t="s">
        <v>1033</v>
      </c>
      <c r="F325" t="s">
        <v>14</v>
      </c>
      <c r="G325">
        <v>3062</v>
      </c>
      <c r="H325">
        <v>1</v>
      </c>
      <c r="I325">
        <v>0</v>
      </c>
      <c r="J325" s="11">
        <f t="shared" si="27"/>
        <v>1</v>
      </c>
      <c r="K325" s="2">
        <v>44818</v>
      </c>
      <c r="L325" t="s">
        <v>21</v>
      </c>
      <c r="M325" s="6">
        <v>0</v>
      </c>
      <c r="O325" s="8">
        <v>1</v>
      </c>
      <c r="AC325" s="3">
        <f t="shared" si="25"/>
        <v>1</v>
      </c>
      <c r="AD325" s="38">
        <f t="shared" si="28"/>
        <v>1</v>
      </c>
      <c r="AE325" s="11">
        <f t="shared" si="26"/>
        <v>0</v>
      </c>
      <c r="AF325" s="11">
        <f t="shared" si="29"/>
        <v>0</v>
      </c>
    </row>
    <row r="326" spans="1:32" x14ac:dyDescent="0.25">
      <c r="A326" t="s">
        <v>1030</v>
      </c>
      <c r="C326" s="1" t="s">
        <v>1034</v>
      </c>
      <c r="D326" s="3" t="s">
        <v>1035</v>
      </c>
      <c r="E326" s="3" t="s">
        <v>1036</v>
      </c>
      <c r="F326" t="s">
        <v>14</v>
      </c>
      <c r="G326">
        <v>1643</v>
      </c>
      <c r="H326">
        <v>1</v>
      </c>
      <c r="I326">
        <v>0</v>
      </c>
      <c r="J326" s="11">
        <f t="shared" si="27"/>
        <v>1</v>
      </c>
      <c r="K326" s="2">
        <v>44981</v>
      </c>
      <c r="L326" t="s">
        <v>21</v>
      </c>
      <c r="M326" s="6">
        <v>0</v>
      </c>
      <c r="O326" s="8">
        <v>1</v>
      </c>
      <c r="AC326" s="3">
        <f t="shared" si="25"/>
        <v>1</v>
      </c>
      <c r="AD326" s="38">
        <f t="shared" si="28"/>
        <v>1</v>
      </c>
      <c r="AE326" s="11">
        <f t="shared" si="26"/>
        <v>0</v>
      </c>
      <c r="AF326" s="11">
        <f t="shared" si="29"/>
        <v>0</v>
      </c>
    </row>
    <row r="327" spans="1:32" x14ac:dyDescent="0.25">
      <c r="A327" t="s">
        <v>1030</v>
      </c>
      <c r="C327" s="1" t="s">
        <v>1037</v>
      </c>
      <c r="D327" s="3" t="s">
        <v>1038</v>
      </c>
      <c r="E327" s="3" t="s">
        <v>1039</v>
      </c>
      <c r="F327" t="s">
        <v>15</v>
      </c>
      <c r="G327">
        <v>974</v>
      </c>
      <c r="H327">
        <v>1</v>
      </c>
      <c r="I327">
        <v>0</v>
      </c>
      <c r="J327" s="11">
        <f t="shared" si="27"/>
        <v>1</v>
      </c>
      <c r="K327" s="2">
        <v>45226</v>
      </c>
      <c r="L327" t="s">
        <v>21</v>
      </c>
      <c r="M327" s="6">
        <v>0</v>
      </c>
      <c r="O327" s="8">
        <v>1</v>
      </c>
      <c r="AC327" s="3">
        <f t="shared" si="25"/>
        <v>1</v>
      </c>
      <c r="AD327" s="38">
        <f t="shared" si="28"/>
        <v>1</v>
      </c>
      <c r="AE327" s="11">
        <f t="shared" si="26"/>
        <v>0</v>
      </c>
      <c r="AF327" s="11">
        <f t="shared" si="29"/>
        <v>0</v>
      </c>
    </row>
    <row r="328" spans="1:32" x14ac:dyDescent="0.25">
      <c r="A328" t="s">
        <v>1030</v>
      </c>
      <c r="C328" s="1" t="s">
        <v>1040</v>
      </c>
      <c r="D328" s="3" t="s">
        <v>1041</v>
      </c>
      <c r="E328" s="3" t="s">
        <v>1042</v>
      </c>
      <c r="F328" t="s">
        <v>14</v>
      </c>
      <c r="G328">
        <v>1373</v>
      </c>
      <c r="H328">
        <v>1</v>
      </c>
      <c r="I328">
        <v>0</v>
      </c>
      <c r="J328" s="11">
        <f t="shared" si="27"/>
        <v>1</v>
      </c>
      <c r="K328" s="2">
        <v>45772</v>
      </c>
      <c r="L328" t="s">
        <v>21</v>
      </c>
      <c r="M328" s="6">
        <v>0</v>
      </c>
      <c r="O328" s="8">
        <v>1</v>
      </c>
      <c r="AC328" s="3">
        <f t="shared" si="25"/>
        <v>1</v>
      </c>
      <c r="AD328" s="38">
        <f t="shared" si="28"/>
        <v>1</v>
      </c>
      <c r="AE328" s="11">
        <f t="shared" si="26"/>
        <v>0</v>
      </c>
      <c r="AF328" s="11">
        <f t="shared" si="29"/>
        <v>0</v>
      </c>
    </row>
    <row r="329" spans="1:32" x14ac:dyDescent="0.25">
      <c r="A329" t="s">
        <v>1030</v>
      </c>
      <c r="C329" s="1" t="s">
        <v>1043</v>
      </c>
      <c r="D329" s="3" t="s">
        <v>1044</v>
      </c>
      <c r="E329" s="3" t="s">
        <v>1045</v>
      </c>
      <c r="F329" t="s">
        <v>14</v>
      </c>
      <c r="G329">
        <v>978</v>
      </c>
      <c r="H329">
        <v>2</v>
      </c>
      <c r="I329">
        <v>0</v>
      </c>
      <c r="J329" s="11">
        <f t="shared" si="27"/>
        <v>2</v>
      </c>
      <c r="K329" s="2">
        <v>45869</v>
      </c>
      <c r="L329" t="s">
        <v>21</v>
      </c>
      <c r="M329" s="6">
        <v>0</v>
      </c>
      <c r="O329" s="8">
        <v>1</v>
      </c>
      <c r="P329" s="8">
        <v>1</v>
      </c>
      <c r="AC329" s="3">
        <f t="shared" si="25"/>
        <v>2</v>
      </c>
      <c r="AD329" s="38">
        <f t="shared" si="28"/>
        <v>2</v>
      </c>
      <c r="AE329" s="11">
        <f t="shared" si="26"/>
        <v>0</v>
      </c>
      <c r="AF329" s="11">
        <f t="shared" si="29"/>
        <v>0</v>
      </c>
    </row>
    <row r="330" spans="1:32" x14ac:dyDescent="0.25">
      <c r="A330" t="s">
        <v>1030</v>
      </c>
      <c r="C330" s="1" t="s">
        <v>1046</v>
      </c>
      <c r="D330" s="3" t="s">
        <v>1047</v>
      </c>
      <c r="E330" s="3" t="s">
        <v>1048</v>
      </c>
      <c r="F330" t="s">
        <v>15</v>
      </c>
      <c r="G330">
        <v>2952</v>
      </c>
      <c r="H330">
        <v>4</v>
      </c>
      <c r="I330">
        <v>0</v>
      </c>
      <c r="J330" s="11">
        <f t="shared" si="27"/>
        <v>4</v>
      </c>
      <c r="K330" s="2">
        <v>45936</v>
      </c>
      <c r="L330" t="s">
        <v>21</v>
      </c>
      <c r="M330" s="6">
        <v>0</v>
      </c>
      <c r="P330" s="8">
        <v>2</v>
      </c>
      <c r="Q330" s="8">
        <v>2</v>
      </c>
      <c r="AC330" s="3">
        <f t="shared" si="25"/>
        <v>4</v>
      </c>
      <c r="AD330" s="38">
        <f t="shared" si="28"/>
        <v>4</v>
      </c>
      <c r="AE330" s="11">
        <f t="shared" si="26"/>
        <v>0</v>
      </c>
      <c r="AF330" s="11">
        <f t="shared" si="29"/>
        <v>0</v>
      </c>
    </row>
    <row r="331" spans="1:32" x14ac:dyDescent="0.25">
      <c r="A331" t="s">
        <v>1049</v>
      </c>
      <c r="C331" s="1" t="s">
        <v>1050</v>
      </c>
      <c r="D331" s="3" t="s">
        <v>1051</v>
      </c>
      <c r="E331" s="3" t="s">
        <v>1052</v>
      </c>
      <c r="F331" t="s">
        <v>14</v>
      </c>
      <c r="G331">
        <v>1592</v>
      </c>
      <c r="H331">
        <v>4</v>
      </c>
      <c r="I331">
        <v>2</v>
      </c>
      <c r="J331" s="11">
        <f t="shared" si="27"/>
        <v>2</v>
      </c>
      <c r="K331" s="2">
        <v>44454</v>
      </c>
      <c r="L331" t="s">
        <v>16</v>
      </c>
      <c r="M331" s="6">
        <v>1</v>
      </c>
      <c r="N331" s="8">
        <v>1</v>
      </c>
      <c r="AC331" s="3">
        <f t="shared" si="25"/>
        <v>1</v>
      </c>
      <c r="AD331" s="38">
        <f t="shared" si="28"/>
        <v>1</v>
      </c>
      <c r="AE331" s="11">
        <f t="shared" si="26"/>
        <v>-1</v>
      </c>
      <c r="AF331" s="11">
        <f t="shared" si="29"/>
        <v>0</v>
      </c>
    </row>
    <row r="332" spans="1:32" x14ac:dyDescent="0.25">
      <c r="A332" t="s">
        <v>1049</v>
      </c>
      <c r="C332" s="1" t="s">
        <v>1053</v>
      </c>
      <c r="D332" s="3" t="s">
        <v>1054</v>
      </c>
      <c r="E332" s="3" t="s">
        <v>1055</v>
      </c>
      <c r="F332" t="s">
        <v>15</v>
      </c>
      <c r="G332">
        <v>1070</v>
      </c>
      <c r="H332">
        <v>1</v>
      </c>
      <c r="I332">
        <v>0</v>
      </c>
      <c r="J332" s="11">
        <f t="shared" si="27"/>
        <v>1</v>
      </c>
      <c r="K332" s="2">
        <v>45467</v>
      </c>
      <c r="L332" t="s">
        <v>16</v>
      </c>
      <c r="M332" s="6">
        <v>0</v>
      </c>
      <c r="N332" s="8">
        <v>1</v>
      </c>
      <c r="AC332" s="3">
        <f t="shared" si="25"/>
        <v>1</v>
      </c>
      <c r="AD332" s="38">
        <f t="shared" si="28"/>
        <v>1</v>
      </c>
      <c r="AE332" s="11">
        <f t="shared" si="26"/>
        <v>0</v>
      </c>
      <c r="AF332" s="11">
        <f t="shared" si="29"/>
        <v>0</v>
      </c>
    </row>
    <row r="333" spans="1:32" x14ac:dyDescent="0.25">
      <c r="A333" t="s">
        <v>1049</v>
      </c>
      <c r="C333" s="1" t="s">
        <v>1056</v>
      </c>
      <c r="D333" s="3" t="s">
        <v>1057</v>
      </c>
      <c r="E333" s="3" t="s">
        <v>1058</v>
      </c>
      <c r="F333" t="s">
        <v>15</v>
      </c>
      <c r="G333">
        <v>792</v>
      </c>
      <c r="H333">
        <v>1</v>
      </c>
      <c r="I333">
        <v>0</v>
      </c>
      <c r="J333" s="11">
        <f t="shared" si="27"/>
        <v>1</v>
      </c>
      <c r="K333" s="2">
        <v>46085</v>
      </c>
      <c r="L333" t="s">
        <v>21</v>
      </c>
      <c r="M333" s="6">
        <v>0</v>
      </c>
      <c r="O333" s="8">
        <v>1</v>
      </c>
      <c r="AC333" s="3">
        <f t="shared" si="25"/>
        <v>1</v>
      </c>
      <c r="AD333" s="38">
        <f t="shared" si="28"/>
        <v>1</v>
      </c>
      <c r="AE333" s="11">
        <f t="shared" si="26"/>
        <v>0</v>
      </c>
      <c r="AF333" s="11">
        <f t="shared" si="29"/>
        <v>0</v>
      </c>
    </row>
    <row r="334" spans="1:32" x14ac:dyDescent="0.25">
      <c r="A334" t="s">
        <v>1059</v>
      </c>
      <c r="C334" s="1" t="s">
        <v>1060</v>
      </c>
      <c r="D334" s="3" t="s">
        <v>1061</v>
      </c>
      <c r="E334" s="3" t="s">
        <v>1062</v>
      </c>
      <c r="F334" t="s">
        <v>14</v>
      </c>
      <c r="G334">
        <v>1598</v>
      </c>
      <c r="H334">
        <v>1</v>
      </c>
      <c r="I334">
        <v>0</v>
      </c>
      <c r="J334" s="11">
        <f t="shared" si="27"/>
        <v>1</v>
      </c>
      <c r="K334" s="2">
        <v>45947</v>
      </c>
      <c r="L334" t="s">
        <v>16</v>
      </c>
      <c r="M334" s="6">
        <v>0</v>
      </c>
      <c r="N334" s="8">
        <v>1</v>
      </c>
      <c r="AC334" s="3">
        <f t="shared" si="25"/>
        <v>1</v>
      </c>
      <c r="AD334" s="38">
        <f t="shared" si="28"/>
        <v>1</v>
      </c>
      <c r="AE334" s="11">
        <f t="shared" si="26"/>
        <v>0</v>
      </c>
      <c r="AF334" s="11">
        <f t="shared" si="29"/>
        <v>0</v>
      </c>
    </row>
    <row r="335" spans="1:32" x14ac:dyDescent="0.25">
      <c r="A335" t="s">
        <v>1063</v>
      </c>
      <c r="C335" s="1" t="s">
        <v>1064</v>
      </c>
      <c r="D335" s="3" t="s">
        <v>1065</v>
      </c>
      <c r="E335" s="3" t="s">
        <v>1066</v>
      </c>
      <c r="F335" t="s">
        <v>14</v>
      </c>
      <c r="G335">
        <v>2405</v>
      </c>
      <c r="H335">
        <v>2</v>
      </c>
      <c r="I335">
        <v>0</v>
      </c>
      <c r="J335" s="11">
        <f t="shared" si="27"/>
        <v>2</v>
      </c>
      <c r="K335" s="2">
        <v>45223</v>
      </c>
      <c r="L335" t="s">
        <v>21</v>
      </c>
      <c r="M335" s="6">
        <v>0</v>
      </c>
      <c r="P335" s="8">
        <v>1</v>
      </c>
      <c r="Q335" s="8">
        <v>1</v>
      </c>
      <c r="AC335" s="3">
        <f t="shared" si="25"/>
        <v>2</v>
      </c>
      <c r="AD335" s="38">
        <f t="shared" si="28"/>
        <v>2</v>
      </c>
      <c r="AE335" s="11">
        <f t="shared" si="26"/>
        <v>0</v>
      </c>
      <c r="AF335" s="11">
        <f t="shared" si="29"/>
        <v>0</v>
      </c>
    </row>
    <row r="336" spans="1:32" s="14" customFormat="1" x14ac:dyDescent="0.25">
      <c r="A336" s="14" t="s">
        <v>1063</v>
      </c>
      <c r="B336" s="15" t="s">
        <v>2041</v>
      </c>
      <c r="C336" s="15" t="s">
        <v>1067</v>
      </c>
      <c r="D336" s="16" t="s">
        <v>1068</v>
      </c>
      <c r="E336" s="16" t="s">
        <v>1069</v>
      </c>
      <c r="F336" s="14" t="s">
        <v>15</v>
      </c>
      <c r="G336" s="14">
        <v>0</v>
      </c>
      <c r="H336" s="14">
        <v>1110</v>
      </c>
      <c r="I336" s="14">
        <v>0</v>
      </c>
      <c r="J336" s="11">
        <f t="shared" si="27"/>
        <v>1110</v>
      </c>
      <c r="K336" s="18">
        <v>45793</v>
      </c>
      <c r="L336" s="14" t="s">
        <v>21</v>
      </c>
      <c r="M336" s="6">
        <v>0</v>
      </c>
      <c r="N336" s="19"/>
      <c r="O336" s="19"/>
      <c r="P336" s="19"/>
      <c r="Q336" s="19">
        <v>50</v>
      </c>
      <c r="R336" s="19">
        <v>50</v>
      </c>
      <c r="S336" s="14">
        <v>100</v>
      </c>
      <c r="T336" s="14">
        <v>150</v>
      </c>
      <c r="U336" s="14">
        <v>150</v>
      </c>
      <c r="V336" s="14">
        <v>150</v>
      </c>
      <c r="W336" s="14">
        <v>110</v>
      </c>
      <c r="X336" s="14">
        <v>100</v>
      </c>
      <c r="Y336" s="14">
        <v>100</v>
      </c>
      <c r="Z336" s="14">
        <v>100</v>
      </c>
      <c r="AA336" s="14">
        <v>50</v>
      </c>
      <c r="AC336" s="3">
        <f t="shared" si="25"/>
        <v>1110</v>
      </c>
      <c r="AD336" s="63">
        <f t="shared" si="28"/>
        <v>100</v>
      </c>
      <c r="AE336" s="17">
        <f t="shared" si="26"/>
        <v>0</v>
      </c>
      <c r="AF336" s="17">
        <f t="shared" si="29"/>
        <v>0</v>
      </c>
    </row>
    <row r="337" spans="1:32" x14ac:dyDescent="0.25">
      <c r="A337" t="s">
        <v>1063</v>
      </c>
      <c r="C337" s="1" t="s">
        <v>1070</v>
      </c>
      <c r="D337" s="3" t="s">
        <v>1071</v>
      </c>
      <c r="E337" s="3" t="s">
        <v>1072</v>
      </c>
      <c r="F337" t="s">
        <v>14</v>
      </c>
      <c r="G337">
        <v>0</v>
      </c>
      <c r="H337">
        <v>1</v>
      </c>
      <c r="I337">
        <v>1</v>
      </c>
      <c r="J337" s="11">
        <f t="shared" si="27"/>
        <v>0</v>
      </c>
      <c r="K337" s="2">
        <v>45912</v>
      </c>
      <c r="L337" t="s">
        <v>16</v>
      </c>
      <c r="M337" s="6">
        <v>0</v>
      </c>
      <c r="AC337" s="3">
        <f t="shared" si="25"/>
        <v>0</v>
      </c>
      <c r="AD337" s="38">
        <f t="shared" si="28"/>
        <v>0</v>
      </c>
      <c r="AE337" s="11">
        <f t="shared" si="26"/>
        <v>0</v>
      </c>
      <c r="AF337" s="11">
        <f t="shared" si="29"/>
        <v>0</v>
      </c>
    </row>
    <row r="338" spans="1:32" x14ac:dyDescent="0.25">
      <c r="A338" t="s">
        <v>1063</v>
      </c>
      <c r="C338" s="1" t="s">
        <v>1073</v>
      </c>
      <c r="D338" s="3" t="s">
        <v>1074</v>
      </c>
      <c r="E338" s="3" t="s">
        <v>1075</v>
      </c>
      <c r="F338" t="s">
        <v>15</v>
      </c>
      <c r="G338">
        <v>815</v>
      </c>
      <c r="H338">
        <v>1</v>
      </c>
      <c r="I338">
        <v>0</v>
      </c>
      <c r="J338" s="11">
        <f t="shared" si="27"/>
        <v>1</v>
      </c>
      <c r="K338" s="2">
        <v>46063</v>
      </c>
      <c r="L338" t="s">
        <v>21</v>
      </c>
      <c r="M338" s="6">
        <v>0</v>
      </c>
      <c r="O338" s="8">
        <v>1</v>
      </c>
      <c r="AC338" s="3">
        <f t="shared" si="25"/>
        <v>1</v>
      </c>
      <c r="AD338" s="38">
        <f t="shared" si="28"/>
        <v>1</v>
      </c>
      <c r="AE338" s="11">
        <f t="shared" si="26"/>
        <v>0</v>
      </c>
      <c r="AF338" s="11">
        <f t="shared" si="29"/>
        <v>0</v>
      </c>
    </row>
    <row r="339" spans="1:32" x14ac:dyDescent="0.25">
      <c r="A339" t="s">
        <v>1076</v>
      </c>
      <c r="C339" s="1" t="s">
        <v>1077</v>
      </c>
      <c r="D339" s="3" t="s">
        <v>1078</v>
      </c>
      <c r="E339" s="3" t="s">
        <v>1079</v>
      </c>
      <c r="F339" t="s">
        <v>15</v>
      </c>
      <c r="G339">
        <v>4112</v>
      </c>
      <c r="H339">
        <v>5</v>
      </c>
      <c r="I339">
        <v>0</v>
      </c>
      <c r="J339" s="11">
        <f t="shared" si="27"/>
        <v>5</v>
      </c>
      <c r="K339" s="2">
        <v>45784</v>
      </c>
      <c r="L339" t="s">
        <v>76</v>
      </c>
      <c r="M339" s="6">
        <v>3</v>
      </c>
      <c r="AC339" s="3">
        <f t="shared" si="25"/>
        <v>0</v>
      </c>
      <c r="AD339" s="38">
        <f t="shared" si="28"/>
        <v>0</v>
      </c>
      <c r="AE339" s="11">
        <f t="shared" si="26"/>
        <v>-5</v>
      </c>
      <c r="AF339" s="11">
        <f t="shared" si="29"/>
        <v>-2</v>
      </c>
    </row>
    <row r="340" spans="1:32" x14ac:dyDescent="0.25">
      <c r="A340" t="s">
        <v>1076</v>
      </c>
      <c r="C340" s="1" t="s">
        <v>1080</v>
      </c>
      <c r="D340" s="3" t="s">
        <v>1081</v>
      </c>
      <c r="E340" s="3" t="s">
        <v>1082</v>
      </c>
      <c r="F340" t="s">
        <v>14</v>
      </c>
      <c r="G340">
        <v>2666</v>
      </c>
      <c r="H340">
        <v>4</v>
      </c>
      <c r="I340">
        <v>0</v>
      </c>
      <c r="J340" s="11">
        <f t="shared" si="27"/>
        <v>4</v>
      </c>
      <c r="K340" s="2">
        <v>45986</v>
      </c>
      <c r="L340" t="s">
        <v>16</v>
      </c>
      <c r="M340" s="6">
        <v>1</v>
      </c>
      <c r="N340" s="8">
        <v>2</v>
      </c>
      <c r="O340" s="8">
        <v>1</v>
      </c>
      <c r="AC340" s="3">
        <f t="shared" si="25"/>
        <v>3</v>
      </c>
      <c r="AD340" s="38">
        <f t="shared" si="28"/>
        <v>3</v>
      </c>
      <c r="AE340" s="11">
        <f t="shared" si="26"/>
        <v>-1</v>
      </c>
      <c r="AF340" s="11">
        <f t="shared" si="29"/>
        <v>0</v>
      </c>
    </row>
    <row r="341" spans="1:32" x14ac:dyDescent="0.25">
      <c r="A341" t="s">
        <v>1083</v>
      </c>
      <c r="C341" s="1" t="s">
        <v>1084</v>
      </c>
      <c r="D341" s="3" t="s">
        <v>1085</v>
      </c>
      <c r="E341" s="3" t="s">
        <v>1086</v>
      </c>
      <c r="F341" t="s">
        <v>14</v>
      </c>
      <c r="G341">
        <v>4685</v>
      </c>
      <c r="H341">
        <v>11</v>
      </c>
      <c r="I341">
        <v>0</v>
      </c>
      <c r="J341" s="11">
        <f t="shared" si="27"/>
        <v>11</v>
      </c>
      <c r="K341" s="2">
        <v>43256</v>
      </c>
      <c r="L341" t="s">
        <v>16</v>
      </c>
      <c r="M341" s="6">
        <v>0</v>
      </c>
      <c r="AC341" s="3">
        <f t="shared" si="25"/>
        <v>0</v>
      </c>
      <c r="AD341" s="38">
        <f t="shared" si="28"/>
        <v>0</v>
      </c>
      <c r="AE341" s="11">
        <f t="shared" si="26"/>
        <v>-11</v>
      </c>
      <c r="AF341" s="11">
        <f t="shared" si="29"/>
        <v>-11</v>
      </c>
    </row>
    <row r="342" spans="1:32" x14ac:dyDescent="0.25">
      <c r="A342" t="s">
        <v>1083</v>
      </c>
      <c r="C342" s="1" t="s">
        <v>1087</v>
      </c>
      <c r="D342" s="3" t="s">
        <v>1088</v>
      </c>
      <c r="E342" s="3" t="s">
        <v>1089</v>
      </c>
      <c r="F342" t="s">
        <v>14</v>
      </c>
      <c r="G342">
        <v>492</v>
      </c>
      <c r="H342">
        <v>1</v>
      </c>
      <c r="I342">
        <v>0</v>
      </c>
      <c r="J342" s="11">
        <f t="shared" si="27"/>
        <v>1</v>
      </c>
      <c r="K342" s="2">
        <v>45104</v>
      </c>
      <c r="L342" t="s">
        <v>76</v>
      </c>
      <c r="M342" s="6">
        <v>1</v>
      </c>
      <c r="AC342" s="3">
        <f t="shared" si="25"/>
        <v>0</v>
      </c>
      <c r="AD342" s="38">
        <f t="shared" si="28"/>
        <v>0</v>
      </c>
      <c r="AE342" s="11">
        <f t="shared" si="26"/>
        <v>-1</v>
      </c>
      <c r="AF342" s="11">
        <f t="shared" si="29"/>
        <v>0</v>
      </c>
    </row>
    <row r="343" spans="1:32" x14ac:dyDescent="0.25">
      <c r="A343" t="s">
        <v>1083</v>
      </c>
      <c r="C343" s="1" t="s">
        <v>1090</v>
      </c>
      <c r="D343" s="3" t="s">
        <v>1091</v>
      </c>
      <c r="E343" s="3" t="s">
        <v>1092</v>
      </c>
      <c r="F343" t="s">
        <v>15</v>
      </c>
      <c r="G343">
        <v>8599</v>
      </c>
      <c r="H343">
        <v>12</v>
      </c>
      <c r="I343">
        <v>0</v>
      </c>
      <c r="J343" s="11">
        <f t="shared" si="27"/>
        <v>12</v>
      </c>
      <c r="K343" s="2">
        <v>45526</v>
      </c>
      <c r="L343" t="s">
        <v>76</v>
      </c>
      <c r="M343" s="6">
        <v>12</v>
      </c>
      <c r="AC343" s="3">
        <f t="shared" si="25"/>
        <v>0</v>
      </c>
      <c r="AD343" s="38">
        <f t="shared" si="28"/>
        <v>0</v>
      </c>
      <c r="AE343" s="11">
        <f t="shared" si="26"/>
        <v>-12</v>
      </c>
      <c r="AF343" s="11">
        <f t="shared" si="29"/>
        <v>0</v>
      </c>
    </row>
    <row r="344" spans="1:32" x14ac:dyDescent="0.25">
      <c r="A344" t="s">
        <v>1083</v>
      </c>
      <c r="C344" s="1" t="s">
        <v>1093</v>
      </c>
      <c r="D344" s="3" t="s">
        <v>1094</v>
      </c>
      <c r="E344" s="3" t="s">
        <v>1095</v>
      </c>
      <c r="F344" t="s">
        <v>15</v>
      </c>
      <c r="G344">
        <v>0</v>
      </c>
      <c r="H344">
        <v>3</v>
      </c>
      <c r="I344">
        <v>0</v>
      </c>
      <c r="J344" s="11">
        <f t="shared" si="27"/>
        <v>3</v>
      </c>
      <c r="K344" s="2">
        <v>45758</v>
      </c>
      <c r="L344" t="s">
        <v>76</v>
      </c>
      <c r="M344" s="6">
        <v>3</v>
      </c>
      <c r="AC344" s="3">
        <f t="shared" si="25"/>
        <v>0</v>
      </c>
      <c r="AD344" s="38">
        <f t="shared" si="28"/>
        <v>0</v>
      </c>
      <c r="AE344" s="11">
        <f t="shared" si="26"/>
        <v>-3</v>
      </c>
      <c r="AF344" s="11">
        <f t="shared" si="29"/>
        <v>0</v>
      </c>
    </row>
    <row r="345" spans="1:32" x14ac:dyDescent="0.25">
      <c r="A345" t="s">
        <v>1083</v>
      </c>
      <c r="C345" s="1" t="s">
        <v>1096</v>
      </c>
      <c r="D345" s="3" t="s">
        <v>1097</v>
      </c>
      <c r="E345" s="3" t="s">
        <v>1098</v>
      </c>
      <c r="F345" t="s">
        <v>14</v>
      </c>
      <c r="G345">
        <v>506</v>
      </c>
      <c r="H345">
        <v>1</v>
      </c>
      <c r="I345">
        <v>1</v>
      </c>
      <c r="J345" s="11">
        <f t="shared" si="27"/>
        <v>0</v>
      </c>
      <c r="K345" s="2">
        <v>46008</v>
      </c>
      <c r="L345" t="s">
        <v>21</v>
      </c>
      <c r="M345" s="6">
        <v>0</v>
      </c>
      <c r="AC345" s="3">
        <f t="shared" si="25"/>
        <v>0</v>
      </c>
      <c r="AD345" s="38">
        <f t="shared" si="28"/>
        <v>0</v>
      </c>
      <c r="AE345" s="11">
        <f t="shared" si="26"/>
        <v>0</v>
      </c>
      <c r="AF345" s="11">
        <f t="shared" si="29"/>
        <v>0</v>
      </c>
    </row>
    <row r="346" spans="1:32" x14ac:dyDescent="0.25">
      <c r="A346" t="s">
        <v>1083</v>
      </c>
      <c r="C346" s="1" t="s">
        <v>1099</v>
      </c>
      <c r="D346" s="3" t="s">
        <v>1097</v>
      </c>
      <c r="E346" s="3" t="s">
        <v>1100</v>
      </c>
      <c r="F346" t="s">
        <v>14</v>
      </c>
      <c r="G346">
        <v>513</v>
      </c>
      <c r="H346">
        <v>1</v>
      </c>
      <c r="I346">
        <v>1</v>
      </c>
      <c r="J346" s="11">
        <f t="shared" si="27"/>
        <v>0</v>
      </c>
      <c r="K346" s="2">
        <v>46008</v>
      </c>
      <c r="L346" t="s">
        <v>21</v>
      </c>
      <c r="M346" s="6">
        <v>0</v>
      </c>
      <c r="AC346" s="3">
        <f t="shared" si="25"/>
        <v>0</v>
      </c>
      <c r="AD346" s="38">
        <f t="shared" si="28"/>
        <v>0</v>
      </c>
      <c r="AE346" s="11">
        <f t="shared" si="26"/>
        <v>0</v>
      </c>
      <c r="AF346" s="11">
        <f t="shared" si="29"/>
        <v>0</v>
      </c>
    </row>
    <row r="347" spans="1:32" x14ac:dyDescent="0.25">
      <c r="A347" t="s">
        <v>1101</v>
      </c>
      <c r="C347" s="1" t="s">
        <v>1102</v>
      </c>
      <c r="D347" s="3" t="s">
        <v>1103</v>
      </c>
      <c r="E347" s="3" t="s">
        <v>1104</v>
      </c>
      <c r="F347" t="s">
        <v>14</v>
      </c>
      <c r="G347">
        <v>0</v>
      </c>
      <c r="H347">
        <v>1</v>
      </c>
      <c r="I347">
        <v>0</v>
      </c>
      <c r="J347" s="11">
        <f t="shared" si="27"/>
        <v>1</v>
      </c>
      <c r="K347" s="2">
        <v>45769</v>
      </c>
      <c r="L347" t="s">
        <v>16</v>
      </c>
      <c r="M347" s="6">
        <v>0</v>
      </c>
      <c r="N347" s="8">
        <v>1</v>
      </c>
      <c r="AC347" s="3">
        <f t="shared" si="25"/>
        <v>1</v>
      </c>
      <c r="AD347" s="38">
        <f t="shared" si="28"/>
        <v>1</v>
      </c>
      <c r="AE347" s="11">
        <f t="shared" si="26"/>
        <v>0</v>
      </c>
      <c r="AF347" s="11">
        <f t="shared" si="29"/>
        <v>0</v>
      </c>
    </row>
    <row r="348" spans="1:32" x14ac:dyDescent="0.25">
      <c r="A348" t="s">
        <v>1101</v>
      </c>
      <c r="C348" s="1" t="s">
        <v>1105</v>
      </c>
      <c r="D348" s="3" t="s">
        <v>1106</v>
      </c>
      <c r="E348" s="3" t="s">
        <v>1107</v>
      </c>
      <c r="F348" t="s">
        <v>15</v>
      </c>
      <c r="G348">
        <v>1686</v>
      </c>
      <c r="H348">
        <v>2</v>
      </c>
      <c r="I348">
        <v>0</v>
      </c>
      <c r="J348" s="11">
        <f t="shared" si="27"/>
        <v>2</v>
      </c>
      <c r="K348" s="2">
        <v>45800</v>
      </c>
      <c r="L348" t="s">
        <v>76</v>
      </c>
      <c r="M348" s="6">
        <v>2</v>
      </c>
      <c r="AC348" s="3">
        <f t="shared" si="25"/>
        <v>0</v>
      </c>
      <c r="AD348" s="38">
        <f t="shared" si="28"/>
        <v>0</v>
      </c>
      <c r="AE348" s="11">
        <f t="shared" si="26"/>
        <v>-2</v>
      </c>
      <c r="AF348" s="11">
        <f t="shared" si="29"/>
        <v>0</v>
      </c>
    </row>
    <row r="349" spans="1:32" x14ac:dyDescent="0.25">
      <c r="A349" t="s">
        <v>1101</v>
      </c>
      <c r="C349" s="1" t="s">
        <v>1108</v>
      </c>
      <c r="D349" s="3" t="s">
        <v>1109</v>
      </c>
      <c r="E349" s="3" t="s">
        <v>1110</v>
      </c>
      <c r="F349" t="s">
        <v>14</v>
      </c>
      <c r="G349">
        <v>1388</v>
      </c>
      <c r="H349">
        <v>1</v>
      </c>
      <c r="I349">
        <v>0</v>
      </c>
      <c r="J349" s="11">
        <f t="shared" si="27"/>
        <v>1</v>
      </c>
      <c r="K349" s="2">
        <v>46059</v>
      </c>
      <c r="L349" t="s">
        <v>21</v>
      </c>
      <c r="M349" s="6">
        <v>0</v>
      </c>
      <c r="O349" s="8">
        <v>1</v>
      </c>
      <c r="AC349" s="3">
        <f t="shared" si="25"/>
        <v>1</v>
      </c>
      <c r="AD349" s="38">
        <f t="shared" si="28"/>
        <v>1</v>
      </c>
      <c r="AE349" s="11">
        <f t="shared" si="26"/>
        <v>0</v>
      </c>
      <c r="AF349" s="11">
        <f t="shared" si="29"/>
        <v>0</v>
      </c>
    </row>
    <row r="350" spans="1:32" x14ac:dyDescent="0.25">
      <c r="A350" t="s">
        <v>1111</v>
      </c>
      <c r="B350" s="1" t="s">
        <v>1112</v>
      </c>
      <c r="C350" s="1" t="s">
        <v>1113</v>
      </c>
      <c r="D350" s="3" t="s">
        <v>1114</v>
      </c>
      <c r="E350" s="3" t="s">
        <v>1115</v>
      </c>
      <c r="F350" t="s">
        <v>15</v>
      </c>
      <c r="G350">
        <v>18767</v>
      </c>
      <c r="H350">
        <v>40</v>
      </c>
      <c r="I350">
        <v>0</v>
      </c>
      <c r="J350" s="11">
        <f t="shared" si="27"/>
        <v>40</v>
      </c>
      <c r="K350" s="2">
        <v>44783</v>
      </c>
      <c r="L350" t="s">
        <v>16</v>
      </c>
      <c r="M350" s="6">
        <v>5</v>
      </c>
      <c r="N350" s="8">
        <v>10</v>
      </c>
      <c r="O350" s="8">
        <v>10</v>
      </c>
      <c r="P350" s="8">
        <v>10</v>
      </c>
      <c r="Q350" s="8">
        <v>5</v>
      </c>
      <c r="AC350" s="3">
        <f t="shared" si="25"/>
        <v>35</v>
      </c>
      <c r="AD350" s="38">
        <f t="shared" si="28"/>
        <v>35</v>
      </c>
      <c r="AE350" s="11">
        <f t="shared" si="26"/>
        <v>-5</v>
      </c>
      <c r="AF350" s="11">
        <f t="shared" si="29"/>
        <v>0</v>
      </c>
    </row>
    <row r="351" spans="1:32" x14ac:dyDescent="0.25">
      <c r="A351" t="s">
        <v>1111</v>
      </c>
      <c r="B351" s="1" t="s">
        <v>1116</v>
      </c>
      <c r="C351" s="1" t="s">
        <v>1117</v>
      </c>
      <c r="D351" s="3" t="s">
        <v>1118</v>
      </c>
      <c r="E351" s="3" t="s">
        <v>1119</v>
      </c>
      <c r="F351" t="s">
        <v>15</v>
      </c>
      <c r="G351">
        <v>21691</v>
      </c>
      <c r="H351">
        <v>50</v>
      </c>
      <c r="I351">
        <v>0</v>
      </c>
      <c r="J351" s="11">
        <f t="shared" si="27"/>
        <v>50</v>
      </c>
      <c r="K351" s="2">
        <v>44726</v>
      </c>
      <c r="L351" t="s">
        <v>16</v>
      </c>
      <c r="M351" s="6">
        <v>39</v>
      </c>
      <c r="N351" s="8">
        <v>11</v>
      </c>
      <c r="AC351" s="3">
        <f t="shared" si="25"/>
        <v>11</v>
      </c>
      <c r="AD351" s="38">
        <f t="shared" si="28"/>
        <v>11</v>
      </c>
      <c r="AE351" s="11">
        <f t="shared" si="26"/>
        <v>-39</v>
      </c>
      <c r="AF351" s="11">
        <f t="shared" si="29"/>
        <v>0</v>
      </c>
    </row>
    <row r="352" spans="1:32" x14ac:dyDescent="0.25">
      <c r="A352" t="s">
        <v>1111</v>
      </c>
      <c r="C352" s="1" t="s">
        <v>1120</v>
      </c>
      <c r="D352" s="3" t="s">
        <v>1121</v>
      </c>
      <c r="E352" s="3" t="s">
        <v>1122</v>
      </c>
      <c r="F352" t="s">
        <v>14</v>
      </c>
      <c r="G352">
        <v>1.71</v>
      </c>
      <c r="H352">
        <v>2</v>
      </c>
      <c r="I352">
        <v>1</v>
      </c>
      <c r="J352" s="11">
        <f t="shared" si="27"/>
        <v>1</v>
      </c>
      <c r="K352" s="2">
        <v>42801</v>
      </c>
      <c r="L352" t="s">
        <v>76</v>
      </c>
      <c r="M352" s="6">
        <v>1</v>
      </c>
      <c r="AC352" s="3">
        <f t="shared" si="25"/>
        <v>0</v>
      </c>
      <c r="AD352" s="38">
        <f t="shared" si="28"/>
        <v>0</v>
      </c>
      <c r="AE352" s="11">
        <f t="shared" si="26"/>
        <v>-1</v>
      </c>
      <c r="AF352" s="11">
        <f t="shared" si="29"/>
        <v>0</v>
      </c>
    </row>
    <row r="353" spans="1:32" x14ac:dyDescent="0.25">
      <c r="A353" t="s">
        <v>1111</v>
      </c>
      <c r="C353" s="1" t="s">
        <v>1123</v>
      </c>
      <c r="D353" s="3" t="s">
        <v>1124</v>
      </c>
      <c r="E353" s="3" t="s">
        <v>1125</v>
      </c>
      <c r="F353" t="s">
        <v>15</v>
      </c>
      <c r="G353">
        <v>1037</v>
      </c>
      <c r="H353">
        <v>1</v>
      </c>
      <c r="I353">
        <v>0</v>
      </c>
      <c r="J353" s="11">
        <f t="shared" si="27"/>
        <v>1</v>
      </c>
      <c r="K353" s="2">
        <v>43768</v>
      </c>
      <c r="L353" t="s">
        <v>16</v>
      </c>
      <c r="M353" s="6">
        <v>0</v>
      </c>
      <c r="N353" s="8">
        <v>1</v>
      </c>
      <c r="AC353" s="3">
        <f t="shared" si="25"/>
        <v>1</v>
      </c>
      <c r="AD353" s="38">
        <f t="shared" si="28"/>
        <v>1</v>
      </c>
      <c r="AE353" s="11">
        <f t="shared" si="26"/>
        <v>0</v>
      </c>
      <c r="AF353" s="11">
        <f t="shared" si="29"/>
        <v>0</v>
      </c>
    </row>
    <row r="354" spans="1:32" x14ac:dyDescent="0.25">
      <c r="A354" t="s">
        <v>1111</v>
      </c>
      <c r="C354" s="1" t="s">
        <v>1126</v>
      </c>
      <c r="D354" s="3" t="s">
        <v>1127</v>
      </c>
      <c r="E354" s="3" t="s">
        <v>1128</v>
      </c>
      <c r="F354" t="s">
        <v>14</v>
      </c>
      <c r="G354">
        <v>1693</v>
      </c>
      <c r="H354">
        <v>1</v>
      </c>
      <c r="I354">
        <v>0</v>
      </c>
      <c r="J354" s="11">
        <f t="shared" si="27"/>
        <v>1</v>
      </c>
      <c r="K354" s="2">
        <v>44616</v>
      </c>
      <c r="L354" t="s">
        <v>16</v>
      </c>
      <c r="M354" s="6">
        <v>0</v>
      </c>
      <c r="N354" s="8">
        <v>1</v>
      </c>
      <c r="AC354" s="3">
        <f t="shared" si="25"/>
        <v>1</v>
      </c>
      <c r="AD354" s="38">
        <f t="shared" si="28"/>
        <v>1</v>
      </c>
      <c r="AE354" s="11">
        <f t="shared" si="26"/>
        <v>0</v>
      </c>
      <c r="AF354" s="11">
        <f t="shared" si="29"/>
        <v>0</v>
      </c>
    </row>
    <row r="355" spans="1:32" x14ac:dyDescent="0.25">
      <c r="A355" t="s">
        <v>1111</v>
      </c>
      <c r="C355" s="1" t="s">
        <v>1129</v>
      </c>
      <c r="D355" s="3" t="s">
        <v>1130</v>
      </c>
      <c r="E355" s="3" t="s">
        <v>1131</v>
      </c>
      <c r="F355" t="s">
        <v>15</v>
      </c>
      <c r="G355">
        <v>1849</v>
      </c>
      <c r="H355">
        <v>1</v>
      </c>
      <c r="I355">
        <v>0</v>
      </c>
      <c r="J355" s="11">
        <f t="shared" si="27"/>
        <v>1</v>
      </c>
      <c r="K355" s="2">
        <v>44774</v>
      </c>
      <c r="L355" t="s">
        <v>21</v>
      </c>
      <c r="M355" s="6">
        <v>0</v>
      </c>
      <c r="O355" s="8">
        <v>1</v>
      </c>
      <c r="AC355" s="3">
        <f t="shared" si="25"/>
        <v>1</v>
      </c>
      <c r="AD355" s="38">
        <f t="shared" si="28"/>
        <v>1</v>
      </c>
      <c r="AE355" s="11">
        <f t="shared" si="26"/>
        <v>0</v>
      </c>
      <c r="AF355" s="11">
        <f t="shared" si="29"/>
        <v>0</v>
      </c>
    </row>
    <row r="356" spans="1:32" x14ac:dyDescent="0.25">
      <c r="A356" t="s">
        <v>1111</v>
      </c>
      <c r="C356" s="1" t="s">
        <v>1132</v>
      </c>
      <c r="D356" s="3" t="s">
        <v>1133</v>
      </c>
      <c r="E356" s="3" t="s">
        <v>1134</v>
      </c>
      <c r="F356" t="s">
        <v>15</v>
      </c>
      <c r="G356">
        <v>963</v>
      </c>
      <c r="H356">
        <v>1</v>
      </c>
      <c r="I356">
        <v>0</v>
      </c>
      <c r="J356" s="11">
        <f t="shared" si="27"/>
        <v>1</v>
      </c>
      <c r="K356" s="2">
        <v>44854</v>
      </c>
      <c r="L356" t="s">
        <v>76</v>
      </c>
      <c r="M356" s="6">
        <v>1</v>
      </c>
      <c r="AC356" s="3">
        <f t="shared" ref="AC356:AC419" si="30">SUM(N356:AA356)</f>
        <v>0</v>
      </c>
      <c r="AD356" s="38">
        <f t="shared" si="28"/>
        <v>0</v>
      </c>
      <c r="AE356" s="11">
        <f t="shared" si="26"/>
        <v>-1</v>
      </c>
      <c r="AF356" s="11">
        <f t="shared" si="29"/>
        <v>0</v>
      </c>
    </row>
    <row r="357" spans="1:32" x14ac:dyDescent="0.25">
      <c r="A357" t="s">
        <v>1111</v>
      </c>
      <c r="C357" s="1" t="s">
        <v>1135</v>
      </c>
      <c r="D357" s="3" t="s">
        <v>1136</v>
      </c>
      <c r="E357" s="3" t="s">
        <v>1137</v>
      </c>
      <c r="F357" t="s">
        <v>15</v>
      </c>
      <c r="G357">
        <v>1636</v>
      </c>
      <c r="H357">
        <v>1</v>
      </c>
      <c r="I357">
        <v>0</v>
      </c>
      <c r="J357" s="11">
        <f t="shared" si="27"/>
        <v>1</v>
      </c>
      <c r="K357" s="2">
        <v>45201</v>
      </c>
      <c r="L357" t="s">
        <v>76</v>
      </c>
      <c r="M357" s="6">
        <v>1</v>
      </c>
      <c r="AC357" s="3">
        <f t="shared" si="30"/>
        <v>0</v>
      </c>
      <c r="AD357" s="38">
        <f t="shared" si="28"/>
        <v>0</v>
      </c>
      <c r="AE357" s="11">
        <f t="shared" si="26"/>
        <v>-1</v>
      </c>
      <c r="AF357" s="11">
        <f t="shared" si="29"/>
        <v>0</v>
      </c>
    </row>
    <row r="358" spans="1:32" x14ac:dyDescent="0.25">
      <c r="A358" t="s">
        <v>1111</v>
      </c>
      <c r="C358" s="1" t="s">
        <v>1138</v>
      </c>
      <c r="D358" s="3" t="s">
        <v>1139</v>
      </c>
      <c r="E358" s="3" t="s">
        <v>1140</v>
      </c>
      <c r="F358" t="s">
        <v>14</v>
      </c>
      <c r="G358">
        <v>3394</v>
      </c>
      <c r="H358">
        <v>2</v>
      </c>
      <c r="I358">
        <v>0</v>
      </c>
      <c r="J358" s="11">
        <f t="shared" si="27"/>
        <v>2</v>
      </c>
      <c r="K358" s="2">
        <v>45267</v>
      </c>
      <c r="L358" t="s">
        <v>16</v>
      </c>
      <c r="M358" s="6">
        <v>0</v>
      </c>
      <c r="N358" s="8">
        <v>1</v>
      </c>
      <c r="O358" s="8">
        <v>1</v>
      </c>
      <c r="AC358" s="3">
        <f t="shared" si="30"/>
        <v>2</v>
      </c>
      <c r="AD358" s="38">
        <f t="shared" si="28"/>
        <v>2</v>
      </c>
      <c r="AE358" s="11">
        <f t="shared" si="26"/>
        <v>0</v>
      </c>
      <c r="AF358" s="11">
        <f t="shared" si="29"/>
        <v>0</v>
      </c>
    </row>
    <row r="359" spans="1:32" x14ac:dyDescent="0.25">
      <c r="A359" t="s">
        <v>1111</v>
      </c>
      <c r="C359" s="1" t="s">
        <v>1141</v>
      </c>
      <c r="D359" s="3" t="s">
        <v>1142</v>
      </c>
      <c r="E359" s="3" t="s">
        <v>945</v>
      </c>
      <c r="F359" t="s">
        <v>14</v>
      </c>
      <c r="G359">
        <v>623</v>
      </c>
      <c r="H359">
        <v>1</v>
      </c>
      <c r="I359">
        <v>0</v>
      </c>
      <c r="J359" s="11">
        <f t="shared" si="27"/>
        <v>1</v>
      </c>
      <c r="K359" s="2">
        <v>45317</v>
      </c>
      <c r="L359" t="s">
        <v>21</v>
      </c>
      <c r="M359" s="6">
        <v>0</v>
      </c>
      <c r="O359" s="8">
        <v>1</v>
      </c>
      <c r="AC359" s="3">
        <f t="shared" si="30"/>
        <v>1</v>
      </c>
      <c r="AD359" s="38">
        <f t="shared" si="28"/>
        <v>1</v>
      </c>
      <c r="AE359" s="11">
        <f t="shared" si="26"/>
        <v>0</v>
      </c>
      <c r="AF359" s="11">
        <f t="shared" si="29"/>
        <v>0</v>
      </c>
    </row>
    <row r="360" spans="1:32" x14ac:dyDescent="0.25">
      <c r="A360" t="s">
        <v>1111</v>
      </c>
      <c r="C360" s="1" t="s">
        <v>1143</v>
      </c>
      <c r="D360" s="3" t="s">
        <v>1142</v>
      </c>
      <c r="E360" s="3" t="s">
        <v>1144</v>
      </c>
      <c r="F360" t="s">
        <v>14</v>
      </c>
      <c r="G360">
        <v>556</v>
      </c>
      <c r="H360">
        <v>2</v>
      </c>
      <c r="I360">
        <v>0</v>
      </c>
      <c r="J360" s="11">
        <f t="shared" si="27"/>
        <v>2</v>
      </c>
      <c r="K360" s="2">
        <v>45320</v>
      </c>
      <c r="L360" t="s">
        <v>21</v>
      </c>
      <c r="M360" s="6">
        <v>0</v>
      </c>
      <c r="O360" s="8">
        <v>1</v>
      </c>
      <c r="P360" s="8">
        <v>1</v>
      </c>
      <c r="AC360" s="3">
        <f t="shared" si="30"/>
        <v>2</v>
      </c>
      <c r="AD360" s="38">
        <f t="shared" si="28"/>
        <v>2</v>
      </c>
      <c r="AE360" s="11">
        <f t="shared" si="26"/>
        <v>0</v>
      </c>
      <c r="AF360" s="11">
        <f t="shared" si="29"/>
        <v>0</v>
      </c>
    </row>
    <row r="361" spans="1:32" x14ac:dyDescent="0.25">
      <c r="A361" t="s">
        <v>1111</v>
      </c>
      <c r="C361" s="1" t="s">
        <v>1145</v>
      </c>
      <c r="D361" s="3" t="s">
        <v>1136</v>
      </c>
      <c r="E361" s="3" t="s">
        <v>1146</v>
      </c>
      <c r="F361" t="s">
        <v>14</v>
      </c>
      <c r="G361">
        <v>1636</v>
      </c>
      <c r="H361">
        <v>1</v>
      </c>
      <c r="I361">
        <v>0</v>
      </c>
      <c r="J361" s="11">
        <f t="shared" si="27"/>
        <v>1</v>
      </c>
      <c r="K361" s="2">
        <v>45393</v>
      </c>
      <c r="L361" t="s">
        <v>16</v>
      </c>
      <c r="M361" s="6">
        <v>0</v>
      </c>
      <c r="N361" s="8">
        <v>1</v>
      </c>
      <c r="AC361" s="3">
        <f t="shared" si="30"/>
        <v>1</v>
      </c>
      <c r="AD361" s="38">
        <f t="shared" si="28"/>
        <v>1</v>
      </c>
      <c r="AE361" s="11">
        <f t="shared" si="26"/>
        <v>0</v>
      </c>
      <c r="AF361" s="11">
        <f t="shared" si="29"/>
        <v>0</v>
      </c>
    </row>
    <row r="362" spans="1:32" x14ac:dyDescent="0.25">
      <c r="A362" t="s">
        <v>1111</v>
      </c>
      <c r="C362" s="1" t="s">
        <v>1147</v>
      </c>
      <c r="D362" s="3" t="s">
        <v>1148</v>
      </c>
      <c r="E362" s="3" t="s">
        <v>1149</v>
      </c>
      <c r="F362" t="s">
        <v>15</v>
      </c>
      <c r="G362">
        <v>1644</v>
      </c>
      <c r="H362">
        <v>1</v>
      </c>
      <c r="I362">
        <v>0</v>
      </c>
      <c r="J362" s="11">
        <f t="shared" si="27"/>
        <v>1</v>
      </c>
      <c r="K362" s="2">
        <v>45511</v>
      </c>
      <c r="L362" t="s">
        <v>21</v>
      </c>
      <c r="M362" s="6">
        <v>0</v>
      </c>
      <c r="O362" s="8">
        <v>1</v>
      </c>
      <c r="AC362" s="3">
        <f t="shared" si="30"/>
        <v>1</v>
      </c>
      <c r="AD362" s="38">
        <f t="shared" si="28"/>
        <v>1</v>
      </c>
      <c r="AE362" s="11">
        <f t="shared" si="26"/>
        <v>0</v>
      </c>
      <c r="AF362" s="11">
        <f t="shared" si="29"/>
        <v>0</v>
      </c>
    </row>
    <row r="363" spans="1:32" x14ac:dyDescent="0.25">
      <c r="A363" t="s">
        <v>1111</v>
      </c>
      <c r="C363" s="1" t="s">
        <v>1150</v>
      </c>
      <c r="D363" s="3" t="s">
        <v>1151</v>
      </c>
      <c r="E363" s="3" t="s">
        <v>1152</v>
      </c>
      <c r="F363" t="s">
        <v>15</v>
      </c>
      <c r="G363">
        <v>25329</v>
      </c>
      <c r="H363">
        <v>19</v>
      </c>
      <c r="I363">
        <v>0</v>
      </c>
      <c r="J363" s="11">
        <f t="shared" si="27"/>
        <v>19</v>
      </c>
      <c r="K363" s="2">
        <v>45798</v>
      </c>
      <c r="L363" t="s">
        <v>16</v>
      </c>
      <c r="M363" s="6">
        <v>8</v>
      </c>
      <c r="N363" s="8">
        <v>6</v>
      </c>
      <c r="O363" s="8">
        <v>5</v>
      </c>
      <c r="AC363" s="3">
        <f t="shared" si="30"/>
        <v>11</v>
      </c>
      <c r="AD363" s="38">
        <f t="shared" si="28"/>
        <v>11</v>
      </c>
      <c r="AE363" s="11">
        <f t="shared" si="26"/>
        <v>-8</v>
      </c>
      <c r="AF363" s="11">
        <f t="shared" si="29"/>
        <v>0</v>
      </c>
    </row>
    <row r="364" spans="1:32" x14ac:dyDescent="0.25">
      <c r="A364" t="s">
        <v>1111</v>
      </c>
      <c r="C364" s="1" t="s">
        <v>1153</v>
      </c>
      <c r="D364" s="3" t="s">
        <v>1154</v>
      </c>
      <c r="E364" s="3" t="s">
        <v>1155</v>
      </c>
      <c r="F364" t="s">
        <v>15</v>
      </c>
      <c r="G364">
        <v>834</v>
      </c>
      <c r="H364">
        <v>1</v>
      </c>
      <c r="I364">
        <v>0</v>
      </c>
      <c r="J364" s="11">
        <f t="shared" si="27"/>
        <v>1</v>
      </c>
      <c r="K364" s="2">
        <v>45847</v>
      </c>
      <c r="L364" t="s">
        <v>21</v>
      </c>
      <c r="M364" s="6">
        <v>0</v>
      </c>
      <c r="O364" s="8">
        <v>1</v>
      </c>
      <c r="AC364" s="3">
        <f t="shared" si="30"/>
        <v>1</v>
      </c>
      <c r="AD364" s="38">
        <f t="shared" si="28"/>
        <v>1</v>
      </c>
      <c r="AE364" s="11">
        <f t="shared" si="26"/>
        <v>0</v>
      </c>
      <c r="AF364" s="11">
        <f t="shared" si="29"/>
        <v>0</v>
      </c>
    </row>
    <row r="365" spans="1:32" x14ac:dyDescent="0.25">
      <c r="A365" t="s">
        <v>1111</v>
      </c>
      <c r="C365" s="1" t="s">
        <v>1156</v>
      </c>
      <c r="D365" s="3" t="s">
        <v>1157</v>
      </c>
      <c r="E365" s="3" t="s">
        <v>1158</v>
      </c>
      <c r="F365" t="s">
        <v>14</v>
      </c>
      <c r="G365">
        <v>3377</v>
      </c>
      <c r="H365">
        <v>1</v>
      </c>
      <c r="I365">
        <v>0</v>
      </c>
      <c r="J365" s="11">
        <f t="shared" si="27"/>
        <v>1</v>
      </c>
      <c r="K365" s="2">
        <v>45855</v>
      </c>
      <c r="L365" t="s">
        <v>21</v>
      </c>
      <c r="M365" s="6">
        <v>0</v>
      </c>
      <c r="O365" s="8">
        <v>1</v>
      </c>
      <c r="AC365" s="3">
        <f t="shared" si="30"/>
        <v>1</v>
      </c>
      <c r="AD365" s="38">
        <f t="shared" si="28"/>
        <v>1</v>
      </c>
      <c r="AE365" s="11">
        <f t="shared" si="26"/>
        <v>0</v>
      </c>
      <c r="AF365" s="11">
        <f t="shared" si="29"/>
        <v>0</v>
      </c>
    </row>
    <row r="366" spans="1:32" x14ac:dyDescent="0.25">
      <c r="A366" t="s">
        <v>1111</v>
      </c>
      <c r="C366" s="1" t="s">
        <v>1159</v>
      </c>
      <c r="D366" s="3" t="s">
        <v>1160</v>
      </c>
      <c r="E366" s="3" t="s">
        <v>1161</v>
      </c>
      <c r="F366" t="s">
        <v>14</v>
      </c>
      <c r="G366">
        <v>0</v>
      </c>
      <c r="H366">
        <v>1</v>
      </c>
      <c r="I366">
        <v>0</v>
      </c>
      <c r="J366" s="11">
        <f t="shared" si="27"/>
        <v>1</v>
      </c>
      <c r="K366" s="2">
        <v>45880</v>
      </c>
      <c r="L366" t="s">
        <v>21</v>
      </c>
      <c r="M366" s="6">
        <v>0</v>
      </c>
      <c r="O366" s="8">
        <v>1</v>
      </c>
      <c r="AC366" s="3">
        <f t="shared" si="30"/>
        <v>1</v>
      </c>
      <c r="AD366" s="38">
        <f t="shared" si="28"/>
        <v>1</v>
      </c>
      <c r="AE366" s="11">
        <f t="shared" si="26"/>
        <v>0</v>
      </c>
      <c r="AF366" s="11">
        <f t="shared" si="29"/>
        <v>0</v>
      </c>
    </row>
    <row r="367" spans="1:32" x14ac:dyDescent="0.25">
      <c r="A367" t="s">
        <v>1111</v>
      </c>
      <c r="C367" s="1" t="s">
        <v>1162</v>
      </c>
      <c r="D367" s="3" t="s">
        <v>1163</v>
      </c>
      <c r="E367" s="3" t="s">
        <v>1164</v>
      </c>
      <c r="F367" t="s">
        <v>15</v>
      </c>
      <c r="G367">
        <v>25329</v>
      </c>
      <c r="H367">
        <v>1</v>
      </c>
      <c r="I367">
        <v>0</v>
      </c>
      <c r="J367" s="11">
        <f t="shared" si="27"/>
        <v>1</v>
      </c>
      <c r="K367" s="2">
        <v>45982</v>
      </c>
      <c r="L367" t="s">
        <v>16</v>
      </c>
      <c r="M367" s="6">
        <v>0</v>
      </c>
      <c r="N367" s="8">
        <v>1</v>
      </c>
      <c r="AC367" s="3">
        <f t="shared" si="30"/>
        <v>1</v>
      </c>
      <c r="AD367" s="38">
        <f t="shared" si="28"/>
        <v>1</v>
      </c>
      <c r="AE367" s="11">
        <f t="shared" si="26"/>
        <v>0</v>
      </c>
      <c r="AF367" s="11">
        <f t="shared" si="29"/>
        <v>0</v>
      </c>
    </row>
    <row r="368" spans="1:32" x14ac:dyDescent="0.25">
      <c r="A368" t="s">
        <v>1111</v>
      </c>
      <c r="C368" s="1" t="s">
        <v>1165</v>
      </c>
      <c r="D368" s="3" t="s">
        <v>1166</v>
      </c>
      <c r="E368" s="3" t="s">
        <v>1167</v>
      </c>
      <c r="F368" t="s">
        <v>14</v>
      </c>
      <c r="G368">
        <v>8759</v>
      </c>
      <c r="H368">
        <v>1</v>
      </c>
      <c r="I368">
        <v>0</v>
      </c>
      <c r="J368" s="11">
        <f t="shared" si="27"/>
        <v>1</v>
      </c>
      <c r="K368" s="2">
        <v>46037</v>
      </c>
      <c r="L368" t="s">
        <v>21</v>
      </c>
      <c r="M368" s="6">
        <v>0</v>
      </c>
      <c r="O368" s="8">
        <v>1</v>
      </c>
      <c r="AC368" s="3">
        <f t="shared" si="30"/>
        <v>1</v>
      </c>
      <c r="AD368" s="38">
        <f t="shared" si="28"/>
        <v>1</v>
      </c>
      <c r="AE368" s="11">
        <f t="shared" si="26"/>
        <v>0</v>
      </c>
      <c r="AF368" s="11">
        <f t="shared" si="29"/>
        <v>0</v>
      </c>
    </row>
    <row r="369" spans="1:32" x14ac:dyDescent="0.25">
      <c r="A369" t="s">
        <v>1111</v>
      </c>
      <c r="C369" s="1" t="s">
        <v>1168</v>
      </c>
      <c r="D369" s="3" t="s">
        <v>1169</v>
      </c>
      <c r="E369" s="3" t="s">
        <v>1170</v>
      </c>
      <c r="F369" t="s">
        <v>14</v>
      </c>
      <c r="G369">
        <v>1035</v>
      </c>
      <c r="H369">
        <v>1</v>
      </c>
      <c r="I369">
        <v>1</v>
      </c>
      <c r="J369" s="11">
        <f t="shared" si="27"/>
        <v>0</v>
      </c>
      <c r="K369" s="2">
        <v>46071</v>
      </c>
      <c r="L369" t="s">
        <v>21</v>
      </c>
      <c r="M369" s="6">
        <v>0</v>
      </c>
      <c r="AC369" s="3">
        <f t="shared" si="30"/>
        <v>0</v>
      </c>
      <c r="AD369" s="38">
        <f t="shared" si="28"/>
        <v>0</v>
      </c>
      <c r="AE369" s="11">
        <f t="shared" si="26"/>
        <v>0</v>
      </c>
      <c r="AF369" s="11">
        <f t="shared" si="29"/>
        <v>0</v>
      </c>
    </row>
    <row r="370" spans="1:32" x14ac:dyDescent="0.25">
      <c r="A370" t="s">
        <v>1171</v>
      </c>
      <c r="C370" s="1" t="s">
        <v>1172</v>
      </c>
      <c r="D370" s="3" t="s">
        <v>1173</v>
      </c>
      <c r="E370" s="3" t="s">
        <v>1174</v>
      </c>
      <c r="F370" t="s">
        <v>15</v>
      </c>
      <c r="G370">
        <v>0.15</v>
      </c>
      <c r="H370">
        <v>2</v>
      </c>
      <c r="I370">
        <v>0</v>
      </c>
      <c r="J370" s="11">
        <f t="shared" si="27"/>
        <v>2</v>
      </c>
      <c r="K370" s="2">
        <v>40610</v>
      </c>
      <c r="L370" t="s">
        <v>16</v>
      </c>
      <c r="M370" s="6">
        <v>0</v>
      </c>
      <c r="AC370" s="3">
        <f t="shared" si="30"/>
        <v>0</v>
      </c>
      <c r="AD370" s="38">
        <f t="shared" si="28"/>
        <v>0</v>
      </c>
      <c r="AE370" s="11">
        <f t="shared" si="26"/>
        <v>-2</v>
      </c>
      <c r="AF370" s="11">
        <f t="shared" si="29"/>
        <v>-2</v>
      </c>
    </row>
    <row r="371" spans="1:32" x14ac:dyDescent="0.25">
      <c r="A371" t="s">
        <v>1171</v>
      </c>
      <c r="C371" s="1" t="s">
        <v>1175</v>
      </c>
      <c r="D371" s="3" t="s">
        <v>1176</v>
      </c>
      <c r="E371" s="3" t="s">
        <v>1177</v>
      </c>
      <c r="F371" t="s">
        <v>14</v>
      </c>
      <c r="G371">
        <v>0.09</v>
      </c>
      <c r="H371">
        <v>1</v>
      </c>
      <c r="I371">
        <v>0</v>
      </c>
      <c r="J371" s="11">
        <f t="shared" si="27"/>
        <v>1</v>
      </c>
      <c r="K371" s="2">
        <v>42538</v>
      </c>
      <c r="L371" t="s">
        <v>16</v>
      </c>
      <c r="M371" s="6">
        <v>0</v>
      </c>
      <c r="AC371" s="3">
        <f t="shared" si="30"/>
        <v>0</v>
      </c>
      <c r="AD371" s="38">
        <f t="shared" si="28"/>
        <v>0</v>
      </c>
      <c r="AE371" s="11">
        <f t="shared" si="26"/>
        <v>-1</v>
      </c>
      <c r="AF371" s="11">
        <f t="shared" si="29"/>
        <v>-1</v>
      </c>
    </row>
    <row r="372" spans="1:32" x14ac:dyDescent="0.25">
      <c r="A372" t="s">
        <v>1171</v>
      </c>
      <c r="C372" s="1" t="s">
        <v>1178</v>
      </c>
      <c r="D372" s="3" t="s">
        <v>1179</v>
      </c>
      <c r="E372" s="3" t="s">
        <v>1180</v>
      </c>
      <c r="F372" t="s">
        <v>15</v>
      </c>
      <c r="G372">
        <v>1676</v>
      </c>
      <c r="H372">
        <v>2</v>
      </c>
      <c r="I372">
        <v>0</v>
      </c>
      <c r="J372" s="11">
        <f t="shared" si="27"/>
        <v>2</v>
      </c>
      <c r="K372" s="2">
        <v>43411</v>
      </c>
      <c r="L372" t="s">
        <v>76</v>
      </c>
      <c r="M372" s="6">
        <v>1</v>
      </c>
      <c r="AC372" s="3">
        <f t="shared" si="30"/>
        <v>0</v>
      </c>
      <c r="AD372" s="38">
        <f t="shared" si="28"/>
        <v>0</v>
      </c>
      <c r="AE372" s="11">
        <f t="shared" si="26"/>
        <v>-2</v>
      </c>
      <c r="AF372" s="11">
        <f t="shared" si="29"/>
        <v>-1</v>
      </c>
    </row>
    <row r="373" spans="1:32" x14ac:dyDescent="0.25">
      <c r="A373" t="s">
        <v>1171</v>
      </c>
      <c r="C373" s="1" t="s">
        <v>1181</v>
      </c>
      <c r="D373" s="3" t="s">
        <v>1182</v>
      </c>
      <c r="E373" s="3" t="s">
        <v>1183</v>
      </c>
      <c r="F373" t="s">
        <v>14</v>
      </c>
      <c r="G373">
        <v>1338</v>
      </c>
      <c r="H373">
        <v>2</v>
      </c>
      <c r="I373">
        <v>0</v>
      </c>
      <c r="J373" s="11">
        <f t="shared" si="27"/>
        <v>2</v>
      </c>
      <c r="K373" s="2">
        <v>44861</v>
      </c>
      <c r="L373" t="s">
        <v>16</v>
      </c>
      <c r="M373" s="6">
        <v>1</v>
      </c>
      <c r="N373" s="8">
        <v>1</v>
      </c>
      <c r="AC373" s="3">
        <f t="shared" si="30"/>
        <v>1</v>
      </c>
      <c r="AD373" s="38">
        <f t="shared" si="28"/>
        <v>1</v>
      </c>
      <c r="AE373" s="11">
        <f t="shared" si="26"/>
        <v>-1</v>
      </c>
      <c r="AF373" s="11">
        <f t="shared" si="29"/>
        <v>0</v>
      </c>
    </row>
    <row r="374" spans="1:32" x14ac:dyDescent="0.25">
      <c r="A374" t="s">
        <v>1171</v>
      </c>
      <c r="C374" s="1" t="s">
        <v>1184</v>
      </c>
      <c r="D374" s="3" t="s">
        <v>1185</v>
      </c>
      <c r="E374" s="3" t="s">
        <v>1186</v>
      </c>
      <c r="F374" t="s">
        <v>15</v>
      </c>
      <c r="G374">
        <v>3634</v>
      </c>
      <c r="H374">
        <v>1</v>
      </c>
      <c r="I374">
        <v>0</v>
      </c>
      <c r="J374" s="11">
        <f t="shared" si="27"/>
        <v>1</v>
      </c>
      <c r="K374" s="2">
        <v>45127</v>
      </c>
      <c r="L374" t="s">
        <v>76</v>
      </c>
      <c r="M374" s="6">
        <v>1</v>
      </c>
      <c r="AC374" s="3">
        <f t="shared" si="30"/>
        <v>0</v>
      </c>
      <c r="AD374" s="38">
        <f t="shared" si="28"/>
        <v>0</v>
      </c>
      <c r="AE374" s="11">
        <f t="shared" si="26"/>
        <v>-1</v>
      </c>
      <c r="AF374" s="11">
        <f t="shared" si="29"/>
        <v>0</v>
      </c>
    </row>
    <row r="375" spans="1:32" x14ac:dyDescent="0.25">
      <c r="A375" t="s">
        <v>1171</v>
      </c>
      <c r="C375" s="1" t="s">
        <v>1187</v>
      </c>
      <c r="D375" s="3" t="s">
        <v>1188</v>
      </c>
      <c r="E375" s="3" t="s">
        <v>1189</v>
      </c>
      <c r="F375" t="s">
        <v>15</v>
      </c>
      <c r="G375">
        <v>1012</v>
      </c>
      <c r="H375">
        <v>1</v>
      </c>
      <c r="I375">
        <v>0</v>
      </c>
      <c r="J375" s="11">
        <f t="shared" si="27"/>
        <v>1</v>
      </c>
      <c r="K375" s="2">
        <v>45607</v>
      </c>
      <c r="L375" t="s">
        <v>76</v>
      </c>
      <c r="M375" s="6">
        <v>1</v>
      </c>
      <c r="AC375" s="3">
        <f t="shared" si="30"/>
        <v>0</v>
      </c>
      <c r="AD375" s="38">
        <f t="shared" si="28"/>
        <v>0</v>
      </c>
      <c r="AE375" s="11">
        <f t="shared" si="26"/>
        <v>-1</v>
      </c>
      <c r="AF375" s="11">
        <f t="shared" si="29"/>
        <v>0</v>
      </c>
    </row>
    <row r="376" spans="1:32" x14ac:dyDescent="0.25">
      <c r="A376" t="s">
        <v>1171</v>
      </c>
      <c r="C376" s="1" t="s">
        <v>1190</v>
      </c>
      <c r="D376" s="3" t="s">
        <v>1191</v>
      </c>
      <c r="E376" s="3" t="s">
        <v>1192</v>
      </c>
      <c r="F376" t="s">
        <v>15</v>
      </c>
      <c r="G376">
        <v>4669</v>
      </c>
      <c r="H376">
        <v>5</v>
      </c>
      <c r="I376">
        <v>0</v>
      </c>
      <c r="J376" s="11">
        <f t="shared" si="27"/>
        <v>5</v>
      </c>
      <c r="K376" s="2">
        <v>45937</v>
      </c>
      <c r="L376" t="s">
        <v>21</v>
      </c>
      <c r="M376" s="6">
        <v>0</v>
      </c>
      <c r="P376" s="8">
        <v>2</v>
      </c>
      <c r="Q376" s="8">
        <v>3</v>
      </c>
      <c r="AC376" s="3">
        <f t="shared" si="30"/>
        <v>5</v>
      </c>
      <c r="AD376" s="38">
        <f t="shared" si="28"/>
        <v>5</v>
      </c>
      <c r="AE376" s="11">
        <f t="shared" si="26"/>
        <v>0</v>
      </c>
      <c r="AF376" s="11">
        <f t="shared" si="29"/>
        <v>0</v>
      </c>
    </row>
    <row r="377" spans="1:32" x14ac:dyDescent="0.25">
      <c r="A377" t="s">
        <v>1193</v>
      </c>
      <c r="C377" s="1" t="s">
        <v>1194</v>
      </c>
      <c r="D377" s="3" t="s">
        <v>1195</v>
      </c>
      <c r="E377" s="3" t="s">
        <v>1196</v>
      </c>
      <c r="F377" t="s">
        <v>15</v>
      </c>
      <c r="G377">
        <v>2306</v>
      </c>
      <c r="H377">
        <v>1</v>
      </c>
      <c r="I377">
        <v>0</v>
      </c>
      <c r="J377" s="11">
        <f t="shared" si="27"/>
        <v>1</v>
      </c>
      <c r="K377" s="2">
        <v>44886</v>
      </c>
      <c r="L377" t="s">
        <v>76</v>
      </c>
      <c r="M377" s="6">
        <v>1</v>
      </c>
      <c r="AC377" s="3">
        <f t="shared" si="30"/>
        <v>0</v>
      </c>
      <c r="AD377" s="38">
        <f t="shared" si="28"/>
        <v>0</v>
      </c>
      <c r="AE377" s="11">
        <f t="shared" si="26"/>
        <v>-1</v>
      </c>
      <c r="AF377" s="11">
        <f t="shared" si="29"/>
        <v>0</v>
      </c>
    </row>
    <row r="378" spans="1:32" x14ac:dyDescent="0.25">
      <c r="A378" t="s">
        <v>1193</v>
      </c>
      <c r="C378" s="1" t="s">
        <v>1197</v>
      </c>
      <c r="D378" s="3" t="s">
        <v>1198</v>
      </c>
      <c r="E378" s="3" t="s">
        <v>1199</v>
      </c>
      <c r="F378" t="s">
        <v>14</v>
      </c>
      <c r="G378">
        <v>809</v>
      </c>
      <c r="H378">
        <v>1</v>
      </c>
      <c r="I378">
        <v>1</v>
      </c>
      <c r="J378" s="11">
        <f t="shared" si="27"/>
        <v>0</v>
      </c>
      <c r="K378" s="2">
        <v>45720</v>
      </c>
      <c r="L378" t="s">
        <v>21</v>
      </c>
      <c r="M378" s="6">
        <v>0</v>
      </c>
      <c r="AC378" s="3">
        <f t="shared" si="30"/>
        <v>0</v>
      </c>
      <c r="AD378" s="38">
        <f t="shared" si="28"/>
        <v>0</v>
      </c>
      <c r="AE378" s="11">
        <f t="shared" si="26"/>
        <v>0</v>
      </c>
      <c r="AF378" s="11">
        <f t="shared" si="29"/>
        <v>0</v>
      </c>
    </row>
    <row r="379" spans="1:32" x14ac:dyDescent="0.25">
      <c r="A379" t="s">
        <v>1200</v>
      </c>
      <c r="C379" s="1" t="s">
        <v>1201</v>
      </c>
      <c r="D379" s="3" t="s">
        <v>1202</v>
      </c>
      <c r="E379" s="3" t="s">
        <v>1203</v>
      </c>
      <c r="F379" t="s">
        <v>15</v>
      </c>
      <c r="G379">
        <v>1555</v>
      </c>
      <c r="H379">
        <v>2</v>
      </c>
      <c r="I379">
        <v>0</v>
      </c>
      <c r="J379" s="11">
        <f t="shared" si="27"/>
        <v>2</v>
      </c>
      <c r="K379" s="2">
        <v>45170</v>
      </c>
      <c r="L379" t="s">
        <v>16</v>
      </c>
      <c r="M379" s="6">
        <v>1</v>
      </c>
      <c r="N379" s="8">
        <v>1</v>
      </c>
      <c r="AC379" s="3">
        <f t="shared" si="30"/>
        <v>1</v>
      </c>
      <c r="AD379" s="38">
        <f t="shared" si="28"/>
        <v>1</v>
      </c>
      <c r="AE379" s="11">
        <f t="shared" si="26"/>
        <v>-1</v>
      </c>
      <c r="AF379" s="11">
        <f t="shared" si="29"/>
        <v>0</v>
      </c>
    </row>
    <row r="380" spans="1:32" x14ac:dyDescent="0.25">
      <c r="A380" t="s">
        <v>1200</v>
      </c>
      <c r="C380" s="1" t="s">
        <v>1204</v>
      </c>
      <c r="D380" s="3" t="s">
        <v>1205</v>
      </c>
      <c r="E380" s="3" t="s">
        <v>1206</v>
      </c>
      <c r="F380" t="s">
        <v>15</v>
      </c>
      <c r="G380">
        <v>1786</v>
      </c>
      <c r="H380">
        <v>1</v>
      </c>
      <c r="I380">
        <v>0</v>
      </c>
      <c r="J380" s="11">
        <f t="shared" si="27"/>
        <v>1</v>
      </c>
      <c r="K380" s="2">
        <v>45812</v>
      </c>
      <c r="L380" t="s">
        <v>21</v>
      </c>
      <c r="M380" s="6">
        <v>0</v>
      </c>
      <c r="P380" s="8">
        <v>1</v>
      </c>
      <c r="AC380" s="3">
        <f t="shared" si="30"/>
        <v>1</v>
      </c>
      <c r="AD380" s="38">
        <f t="shared" si="28"/>
        <v>1</v>
      </c>
      <c r="AE380" s="11">
        <f t="shared" si="26"/>
        <v>0</v>
      </c>
      <c r="AF380" s="11">
        <f t="shared" si="29"/>
        <v>0</v>
      </c>
    </row>
    <row r="381" spans="1:32" x14ac:dyDescent="0.25">
      <c r="A381" t="s">
        <v>1207</v>
      </c>
      <c r="C381" s="1" t="s">
        <v>1208</v>
      </c>
      <c r="D381" s="3" t="s">
        <v>1209</v>
      </c>
      <c r="E381" s="3" t="s">
        <v>1210</v>
      </c>
      <c r="F381" t="s">
        <v>15</v>
      </c>
      <c r="G381">
        <v>1250</v>
      </c>
      <c r="H381">
        <v>1</v>
      </c>
      <c r="I381">
        <v>0</v>
      </c>
      <c r="J381" s="11">
        <f t="shared" si="27"/>
        <v>1</v>
      </c>
      <c r="K381" s="2">
        <v>45229</v>
      </c>
      <c r="L381" t="s">
        <v>16</v>
      </c>
      <c r="M381" s="6">
        <v>0</v>
      </c>
      <c r="N381" s="8">
        <v>1</v>
      </c>
      <c r="AC381" s="3">
        <f t="shared" si="30"/>
        <v>1</v>
      </c>
      <c r="AD381" s="38">
        <f t="shared" si="28"/>
        <v>1</v>
      </c>
      <c r="AE381" s="11">
        <f t="shared" si="26"/>
        <v>0</v>
      </c>
      <c r="AF381" s="11">
        <f t="shared" si="29"/>
        <v>0</v>
      </c>
    </row>
    <row r="382" spans="1:32" x14ac:dyDescent="0.25">
      <c r="A382" t="s">
        <v>1207</v>
      </c>
      <c r="C382" s="1" t="s">
        <v>1211</v>
      </c>
      <c r="D382" s="3" t="s">
        <v>1212</v>
      </c>
      <c r="E382" s="3" t="s">
        <v>1213</v>
      </c>
      <c r="F382" t="s">
        <v>14</v>
      </c>
      <c r="G382">
        <v>1919</v>
      </c>
      <c r="H382">
        <v>1</v>
      </c>
      <c r="I382">
        <v>0</v>
      </c>
      <c r="J382" s="11">
        <f t="shared" si="27"/>
        <v>1</v>
      </c>
      <c r="K382" s="2">
        <v>45398</v>
      </c>
      <c r="L382" t="s">
        <v>16</v>
      </c>
      <c r="M382" s="6">
        <v>0</v>
      </c>
      <c r="N382" s="8">
        <v>1</v>
      </c>
      <c r="AC382" s="3">
        <f t="shared" si="30"/>
        <v>1</v>
      </c>
      <c r="AD382" s="38">
        <f t="shared" si="28"/>
        <v>1</v>
      </c>
      <c r="AE382" s="11">
        <f t="shared" si="26"/>
        <v>0</v>
      </c>
      <c r="AF382" s="11">
        <f t="shared" si="29"/>
        <v>0</v>
      </c>
    </row>
    <row r="383" spans="1:32" x14ac:dyDescent="0.25">
      <c r="A383" t="s">
        <v>1207</v>
      </c>
      <c r="C383" s="1" t="s">
        <v>1214</v>
      </c>
      <c r="D383" s="3" t="s">
        <v>1215</v>
      </c>
      <c r="E383" s="3" t="s">
        <v>1216</v>
      </c>
      <c r="F383" t="s">
        <v>15</v>
      </c>
      <c r="G383">
        <v>10257</v>
      </c>
      <c r="H383">
        <v>1</v>
      </c>
      <c r="I383">
        <v>0</v>
      </c>
      <c r="J383" s="11">
        <f t="shared" si="27"/>
        <v>1</v>
      </c>
      <c r="K383" s="2">
        <v>45475</v>
      </c>
      <c r="L383" t="s">
        <v>16</v>
      </c>
      <c r="M383" s="6">
        <v>0</v>
      </c>
      <c r="N383" s="8">
        <v>1</v>
      </c>
      <c r="AC383" s="3">
        <f t="shared" si="30"/>
        <v>1</v>
      </c>
      <c r="AD383" s="38">
        <f t="shared" si="28"/>
        <v>1</v>
      </c>
      <c r="AE383" s="11">
        <f t="shared" si="26"/>
        <v>0</v>
      </c>
      <c r="AF383" s="11">
        <f t="shared" si="29"/>
        <v>0</v>
      </c>
    </row>
    <row r="384" spans="1:32" x14ac:dyDescent="0.25">
      <c r="A384" t="s">
        <v>1217</v>
      </c>
      <c r="C384" s="1" t="s">
        <v>1218</v>
      </c>
      <c r="D384" s="3" t="s">
        <v>1219</v>
      </c>
      <c r="E384" s="3" t="s">
        <v>1220</v>
      </c>
      <c r="F384" t="s">
        <v>14</v>
      </c>
      <c r="G384">
        <v>773</v>
      </c>
      <c r="H384">
        <v>2</v>
      </c>
      <c r="I384">
        <v>1</v>
      </c>
      <c r="J384" s="11">
        <f t="shared" si="27"/>
        <v>1</v>
      </c>
      <c r="K384" s="2">
        <v>44336</v>
      </c>
      <c r="L384" t="s">
        <v>16</v>
      </c>
      <c r="M384" s="6">
        <v>0</v>
      </c>
      <c r="N384" s="8">
        <v>1</v>
      </c>
      <c r="AC384" s="3">
        <f t="shared" si="30"/>
        <v>1</v>
      </c>
      <c r="AD384" s="38">
        <f t="shared" si="28"/>
        <v>1</v>
      </c>
      <c r="AE384" s="11">
        <f t="shared" si="26"/>
        <v>0</v>
      </c>
      <c r="AF384" s="11">
        <f t="shared" si="29"/>
        <v>0</v>
      </c>
    </row>
    <row r="385" spans="1:32" x14ac:dyDescent="0.25">
      <c r="A385" t="s">
        <v>1221</v>
      </c>
      <c r="C385" s="1" t="s">
        <v>1222</v>
      </c>
      <c r="D385" s="3" t="s">
        <v>1223</v>
      </c>
      <c r="E385" s="3" t="s">
        <v>1224</v>
      </c>
      <c r="F385" t="s">
        <v>14</v>
      </c>
      <c r="G385">
        <v>296</v>
      </c>
      <c r="H385">
        <v>1</v>
      </c>
      <c r="I385">
        <v>0</v>
      </c>
      <c r="J385" s="11">
        <f t="shared" si="27"/>
        <v>1</v>
      </c>
      <c r="K385" s="2">
        <v>43727</v>
      </c>
      <c r="L385" t="s">
        <v>16</v>
      </c>
      <c r="M385" s="6">
        <v>0</v>
      </c>
      <c r="N385" s="8">
        <v>1</v>
      </c>
      <c r="AC385" s="3">
        <f t="shared" si="30"/>
        <v>1</v>
      </c>
      <c r="AD385" s="38">
        <f t="shared" si="28"/>
        <v>1</v>
      </c>
      <c r="AE385" s="11">
        <f t="shared" si="26"/>
        <v>0</v>
      </c>
      <c r="AF385" s="11">
        <f t="shared" si="29"/>
        <v>0</v>
      </c>
    </row>
    <row r="386" spans="1:32" x14ac:dyDescent="0.25">
      <c r="A386" t="s">
        <v>1225</v>
      </c>
      <c r="C386" s="1" t="s">
        <v>1226</v>
      </c>
      <c r="D386" s="3" t="s">
        <v>1227</v>
      </c>
      <c r="E386" s="3" t="s">
        <v>1228</v>
      </c>
      <c r="F386" t="s">
        <v>15</v>
      </c>
      <c r="G386">
        <v>491</v>
      </c>
      <c r="H386">
        <v>1</v>
      </c>
      <c r="I386">
        <v>0</v>
      </c>
      <c r="J386" s="11">
        <f t="shared" si="27"/>
        <v>1</v>
      </c>
      <c r="K386" s="2">
        <v>45021</v>
      </c>
      <c r="L386" t="s">
        <v>21</v>
      </c>
      <c r="M386" s="6">
        <v>0</v>
      </c>
      <c r="O386" s="8">
        <v>1</v>
      </c>
      <c r="AC386" s="3">
        <f t="shared" si="30"/>
        <v>1</v>
      </c>
      <c r="AD386" s="38">
        <f t="shared" si="28"/>
        <v>1</v>
      </c>
      <c r="AE386" s="11">
        <f t="shared" ref="AE386:AE449" si="31">SUM(AC386,-J386)</f>
        <v>0</v>
      </c>
      <c r="AF386" s="11">
        <f t="shared" si="29"/>
        <v>0</v>
      </c>
    </row>
    <row r="387" spans="1:32" x14ac:dyDescent="0.25">
      <c r="A387" t="s">
        <v>1225</v>
      </c>
      <c r="C387" s="1" t="s">
        <v>1229</v>
      </c>
      <c r="D387" s="3" t="s">
        <v>1230</v>
      </c>
      <c r="E387" s="3" t="s">
        <v>1231</v>
      </c>
      <c r="F387" t="s">
        <v>14</v>
      </c>
      <c r="G387">
        <v>183</v>
      </c>
      <c r="H387">
        <v>1</v>
      </c>
      <c r="I387">
        <v>0</v>
      </c>
      <c r="J387" s="11">
        <f t="shared" ref="J387:J449" si="32">SUM(H387,-I387)</f>
        <v>1</v>
      </c>
      <c r="K387" s="2">
        <v>45097</v>
      </c>
      <c r="L387" t="s">
        <v>21</v>
      </c>
      <c r="M387" s="6">
        <v>0</v>
      </c>
      <c r="O387" s="8">
        <v>1</v>
      </c>
      <c r="AC387" s="3">
        <f t="shared" si="30"/>
        <v>1</v>
      </c>
      <c r="AD387" s="38">
        <f t="shared" ref="AD387:AD449" si="33">SUM(N387:R387)</f>
        <v>1</v>
      </c>
      <c r="AE387" s="11">
        <f t="shared" si="31"/>
        <v>0</v>
      </c>
      <c r="AF387" s="11">
        <f t="shared" ref="AF387:AF449" si="34">SUM(AE387,M387)</f>
        <v>0</v>
      </c>
    </row>
    <row r="388" spans="1:32" x14ac:dyDescent="0.25">
      <c r="A388" t="s">
        <v>1225</v>
      </c>
      <c r="C388" s="1" t="s">
        <v>1232</v>
      </c>
      <c r="D388" s="3" t="s">
        <v>1233</v>
      </c>
      <c r="E388" s="3" t="s">
        <v>1234</v>
      </c>
      <c r="F388" t="s">
        <v>14</v>
      </c>
      <c r="G388">
        <v>3848</v>
      </c>
      <c r="H388">
        <v>7</v>
      </c>
      <c r="I388">
        <v>0</v>
      </c>
      <c r="J388" s="11">
        <f t="shared" si="32"/>
        <v>7</v>
      </c>
      <c r="K388" s="2">
        <v>45485</v>
      </c>
      <c r="L388" t="s">
        <v>16</v>
      </c>
      <c r="M388" s="6">
        <v>0</v>
      </c>
      <c r="N388" s="8">
        <v>1</v>
      </c>
      <c r="O388" s="8">
        <v>2</v>
      </c>
      <c r="P388" s="8">
        <v>2</v>
      </c>
      <c r="Q388" s="8">
        <v>2</v>
      </c>
      <c r="AC388" s="3">
        <f t="shared" si="30"/>
        <v>7</v>
      </c>
      <c r="AD388" s="38">
        <f t="shared" si="33"/>
        <v>7</v>
      </c>
      <c r="AE388" s="11">
        <f t="shared" si="31"/>
        <v>0</v>
      </c>
      <c r="AF388" s="11">
        <f t="shared" si="34"/>
        <v>0</v>
      </c>
    </row>
    <row r="389" spans="1:32" x14ac:dyDescent="0.25">
      <c r="A389" t="s">
        <v>1225</v>
      </c>
      <c r="C389" s="1" t="s">
        <v>1235</v>
      </c>
      <c r="D389" s="3" t="s">
        <v>1236</v>
      </c>
      <c r="E389" s="3" t="s">
        <v>1237</v>
      </c>
      <c r="F389" t="s">
        <v>15</v>
      </c>
      <c r="G389">
        <v>0</v>
      </c>
      <c r="H389">
        <v>2</v>
      </c>
      <c r="I389">
        <v>0</v>
      </c>
      <c r="J389" s="11">
        <f t="shared" si="32"/>
        <v>2</v>
      </c>
      <c r="K389" s="2">
        <v>45555</v>
      </c>
      <c r="L389" t="s">
        <v>16</v>
      </c>
      <c r="M389" s="6">
        <v>0</v>
      </c>
      <c r="N389" s="8">
        <v>1</v>
      </c>
      <c r="O389" s="8">
        <v>1</v>
      </c>
      <c r="AC389" s="3">
        <f t="shared" si="30"/>
        <v>2</v>
      </c>
      <c r="AD389" s="38">
        <f t="shared" si="33"/>
        <v>2</v>
      </c>
      <c r="AE389" s="11">
        <f t="shared" si="31"/>
        <v>0</v>
      </c>
      <c r="AF389" s="11">
        <f t="shared" si="34"/>
        <v>0</v>
      </c>
    </row>
    <row r="390" spans="1:32" x14ac:dyDescent="0.25">
      <c r="A390" t="s">
        <v>1225</v>
      </c>
      <c r="C390" s="1" t="s">
        <v>1238</v>
      </c>
      <c r="D390" s="3" t="s">
        <v>1239</v>
      </c>
      <c r="E390" s="3" t="s">
        <v>1240</v>
      </c>
      <c r="F390" t="s">
        <v>15</v>
      </c>
      <c r="G390">
        <v>6959</v>
      </c>
      <c r="H390">
        <v>8</v>
      </c>
      <c r="I390">
        <v>0</v>
      </c>
      <c r="J390" s="11">
        <f t="shared" si="32"/>
        <v>8</v>
      </c>
      <c r="K390" s="2">
        <v>45796</v>
      </c>
      <c r="L390" t="s">
        <v>21</v>
      </c>
      <c r="M390" s="6">
        <v>0</v>
      </c>
      <c r="O390" s="8">
        <v>1</v>
      </c>
      <c r="P390" s="8">
        <v>3</v>
      </c>
      <c r="Q390" s="8">
        <v>3</v>
      </c>
      <c r="R390" s="8">
        <v>1</v>
      </c>
      <c r="AC390" s="3">
        <f t="shared" si="30"/>
        <v>8</v>
      </c>
      <c r="AD390" s="38">
        <f t="shared" si="33"/>
        <v>8</v>
      </c>
      <c r="AE390" s="11">
        <f t="shared" si="31"/>
        <v>0</v>
      </c>
      <c r="AF390" s="11">
        <f t="shared" si="34"/>
        <v>0</v>
      </c>
    </row>
    <row r="391" spans="1:32" x14ac:dyDescent="0.25">
      <c r="A391" t="s">
        <v>1225</v>
      </c>
      <c r="C391" s="1" t="s">
        <v>1241</v>
      </c>
      <c r="D391" s="3" t="s">
        <v>1242</v>
      </c>
      <c r="E391" s="3" t="s">
        <v>1243</v>
      </c>
      <c r="F391" t="s">
        <v>14</v>
      </c>
      <c r="G391">
        <v>1923</v>
      </c>
      <c r="H391">
        <v>1</v>
      </c>
      <c r="I391">
        <v>0</v>
      </c>
      <c r="J391" s="11">
        <f t="shared" si="32"/>
        <v>1</v>
      </c>
      <c r="K391" s="2">
        <v>45841</v>
      </c>
      <c r="L391" t="s">
        <v>21</v>
      </c>
      <c r="M391" s="6">
        <v>0</v>
      </c>
      <c r="O391" s="8">
        <v>1</v>
      </c>
      <c r="AC391" s="3">
        <f t="shared" si="30"/>
        <v>1</v>
      </c>
      <c r="AD391" s="38">
        <f t="shared" si="33"/>
        <v>1</v>
      </c>
      <c r="AE391" s="11">
        <f t="shared" si="31"/>
        <v>0</v>
      </c>
      <c r="AF391" s="11">
        <f t="shared" si="34"/>
        <v>0</v>
      </c>
    </row>
    <row r="392" spans="1:32" x14ac:dyDescent="0.25">
      <c r="A392" t="s">
        <v>1244</v>
      </c>
      <c r="B392" s="1" t="s">
        <v>1245</v>
      </c>
      <c r="C392" s="1" t="s">
        <v>1246</v>
      </c>
      <c r="D392" s="3" t="s">
        <v>1247</v>
      </c>
      <c r="E392" s="3" t="s">
        <v>1248</v>
      </c>
      <c r="F392" t="s">
        <v>15</v>
      </c>
      <c r="G392">
        <v>3384</v>
      </c>
      <c r="H392">
        <v>5</v>
      </c>
      <c r="I392">
        <v>0</v>
      </c>
      <c r="J392" s="11">
        <f t="shared" si="32"/>
        <v>5</v>
      </c>
      <c r="K392" s="2">
        <v>45827</v>
      </c>
      <c r="L392" t="s">
        <v>21</v>
      </c>
      <c r="M392" s="6">
        <v>0</v>
      </c>
      <c r="P392" s="8">
        <v>2</v>
      </c>
      <c r="Q392" s="8">
        <v>2</v>
      </c>
      <c r="R392" s="8">
        <v>1</v>
      </c>
      <c r="AC392" s="3">
        <f t="shared" si="30"/>
        <v>5</v>
      </c>
      <c r="AD392" s="38">
        <f t="shared" si="33"/>
        <v>5</v>
      </c>
      <c r="AE392" s="11">
        <f t="shared" si="31"/>
        <v>0</v>
      </c>
      <c r="AF392" s="11">
        <f t="shared" si="34"/>
        <v>0</v>
      </c>
    </row>
    <row r="393" spans="1:32" x14ac:dyDescent="0.25">
      <c r="A393" t="s">
        <v>1244</v>
      </c>
      <c r="C393" s="1" t="s">
        <v>1249</v>
      </c>
      <c r="D393" s="3" t="s">
        <v>1250</v>
      </c>
      <c r="E393" s="3" t="s">
        <v>1251</v>
      </c>
      <c r="F393" t="s">
        <v>14</v>
      </c>
      <c r="G393">
        <v>781</v>
      </c>
      <c r="H393">
        <v>1</v>
      </c>
      <c r="I393">
        <v>0</v>
      </c>
      <c r="J393" s="11">
        <f t="shared" si="32"/>
        <v>1</v>
      </c>
      <c r="K393" s="2">
        <v>44678</v>
      </c>
      <c r="L393" t="s">
        <v>16</v>
      </c>
      <c r="M393" s="6">
        <v>0</v>
      </c>
      <c r="N393" s="8">
        <v>1</v>
      </c>
      <c r="AC393" s="3">
        <f t="shared" si="30"/>
        <v>1</v>
      </c>
      <c r="AD393" s="38">
        <f t="shared" si="33"/>
        <v>1</v>
      </c>
      <c r="AE393" s="11">
        <f t="shared" si="31"/>
        <v>0</v>
      </c>
      <c r="AF393" s="11">
        <f t="shared" si="34"/>
        <v>0</v>
      </c>
    </row>
    <row r="394" spans="1:32" x14ac:dyDescent="0.25">
      <c r="A394" t="s">
        <v>1244</v>
      </c>
      <c r="C394" s="1" t="s">
        <v>1252</v>
      </c>
      <c r="D394" s="3" t="s">
        <v>1253</v>
      </c>
      <c r="E394" s="3" t="s">
        <v>1254</v>
      </c>
      <c r="F394" t="s">
        <v>14</v>
      </c>
      <c r="G394">
        <v>2175</v>
      </c>
      <c r="H394">
        <v>5</v>
      </c>
      <c r="I394">
        <v>0</v>
      </c>
      <c r="J394" s="11">
        <f t="shared" si="32"/>
        <v>5</v>
      </c>
      <c r="K394" s="2">
        <v>45708</v>
      </c>
      <c r="L394" t="s">
        <v>16</v>
      </c>
      <c r="M394" s="6">
        <v>0</v>
      </c>
      <c r="N394" s="8">
        <v>1</v>
      </c>
      <c r="O394" s="8">
        <v>2</v>
      </c>
      <c r="P394" s="8">
        <v>2</v>
      </c>
      <c r="AC394" s="3">
        <f t="shared" si="30"/>
        <v>5</v>
      </c>
      <c r="AD394" s="38">
        <f t="shared" si="33"/>
        <v>5</v>
      </c>
      <c r="AE394" s="11">
        <f t="shared" si="31"/>
        <v>0</v>
      </c>
      <c r="AF394" s="11">
        <f t="shared" si="34"/>
        <v>0</v>
      </c>
    </row>
    <row r="395" spans="1:32" x14ac:dyDescent="0.25">
      <c r="A395" t="s">
        <v>1244</v>
      </c>
      <c r="C395" s="1" t="s">
        <v>1255</v>
      </c>
      <c r="D395" s="3" t="s">
        <v>1256</v>
      </c>
      <c r="E395" s="3" t="s">
        <v>1257</v>
      </c>
      <c r="F395" t="s">
        <v>14</v>
      </c>
      <c r="G395">
        <v>101</v>
      </c>
      <c r="H395">
        <v>1</v>
      </c>
      <c r="I395">
        <v>0</v>
      </c>
      <c r="J395" s="11">
        <f t="shared" si="32"/>
        <v>1</v>
      </c>
      <c r="K395" s="2">
        <v>46002</v>
      </c>
      <c r="L395" t="s">
        <v>21</v>
      </c>
      <c r="M395" s="6">
        <v>0</v>
      </c>
      <c r="N395" s="8">
        <v>1</v>
      </c>
      <c r="AC395" s="3">
        <f t="shared" si="30"/>
        <v>1</v>
      </c>
      <c r="AD395" s="38">
        <f t="shared" si="33"/>
        <v>1</v>
      </c>
      <c r="AE395" s="11">
        <f t="shared" si="31"/>
        <v>0</v>
      </c>
      <c r="AF395" s="11">
        <f t="shared" si="34"/>
        <v>0</v>
      </c>
    </row>
    <row r="396" spans="1:32" x14ac:dyDescent="0.25">
      <c r="A396" t="s">
        <v>1258</v>
      </c>
      <c r="C396" s="1" t="s">
        <v>1259</v>
      </c>
      <c r="D396" s="3" t="s">
        <v>1260</v>
      </c>
      <c r="E396" s="3" t="s">
        <v>1261</v>
      </c>
      <c r="F396" t="s">
        <v>14</v>
      </c>
      <c r="G396">
        <v>0</v>
      </c>
      <c r="H396">
        <v>5</v>
      </c>
      <c r="I396">
        <v>0</v>
      </c>
      <c r="J396" s="11">
        <f t="shared" si="32"/>
        <v>5</v>
      </c>
      <c r="K396" s="2">
        <v>38971</v>
      </c>
      <c r="L396" t="s">
        <v>16</v>
      </c>
      <c r="M396" s="6">
        <v>0</v>
      </c>
      <c r="P396" s="8">
        <v>1</v>
      </c>
      <c r="Q396" s="8">
        <v>2</v>
      </c>
      <c r="R396" s="8">
        <v>2</v>
      </c>
      <c r="AC396" s="3">
        <f t="shared" si="30"/>
        <v>5</v>
      </c>
      <c r="AD396" s="38">
        <f t="shared" si="33"/>
        <v>5</v>
      </c>
      <c r="AE396" s="11">
        <f t="shared" si="31"/>
        <v>0</v>
      </c>
      <c r="AF396" s="11">
        <f t="shared" si="34"/>
        <v>0</v>
      </c>
    </row>
    <row r="397" spans="1:32" x14ac:dyDescent="0.25">
      <c r="A397" t="s">
        <v>1262</v>
      </c>
      <c r="C397" s="1" t="s">
        <v>1263</v>
      </c>
      <c r="D397" s="3" t="s">
        <v>1264</v>
      </c>
      <c r="E397" s="3" t="s">
        <v>1265</v>
      </c>
      <c r="F397" t="s">
        <v>15</v>
      </c>
      <c r="G397">
        <v>0.05</v>
      </c>
      <c r="H397">
        <v>1</v>
      </c>
      <c r="I397">
        <v>0</v>
      </c>
      <c r="J397" s="11">
        <f t="shared" si="32"/>
        <v>1</v>
      </c>
      <c r="K397" s="2">
        <v>41991</v>
      </c>
      <c r="L397" t="s">
        <v>16</v>
      </c>
      <c r="M397" s="6">
        <v>0</v>
      </c>
      <c r="P397" s="8">
        <v>1</v>
      </c>
      <c r="AC397" s="3">
        <f t="shared" si="30"/>
        <v>1</v>
      </c>
      <c r="AD397" s="38">
        <f t="shared" si="33"/>
        <v>1</v>
      </c>
      <c r="AE397" s="11">
        <f t="shared" si="31"/>
        <v>0</v>
      </c>
      <c r="AF397" s="11">
        <f t="shared" si="34"/>
        <v>0</v>
      </c>
    </row>
    <row r="398" spans="1:32" x14ac:dyDescent="0.25">
      <c r="A398" t="s">
        <v>1262</v>
      </c>
      <c r="C398" s="1" t="s">
        <v>1266</v>
      </c>
      <c r="D398" s="3" t="s">
        <v>1267</v>
      </c>
      <c r="E398" s="3" t="s">
        <v>1268</v>
      </c>
      <c r="F398" t="s">
        <v>14</v>
      </c>
      <c r="G398">
        <v>0.02</v>
      </c>
      <c r="H398">
        <v>1</v>
      </c>
      <c r="I398">
        <v>0</v>
      </c>
      <c r="J398" s="11">
        <f t="shared" si="32"/>
        <v>1</v>
      </c>
      <c r="K398" s="2">
        <v>42269</v>
      </c>
      <c r="L398" t="s">
        <v>16</v>
      </c>
      <c r="M398" s="6">
        <v>0</v>
      </c>
      <c r="P398" s="8">
        <v>1</v>
      </c>
      <c r="AC398" s="3">
        <f t="shared" si="30"/>
        <v>1</v>
      </c>
      <c r="AD398" s="38">
        <f t="shared" si="33"/>
        <v>1</v>
      </c>
      <c r="AE398" s="11">
        <f t="shared" si="31"/>
        <v>0</v>
      </c>
      <c r="AF398" s="11">
        <f t="shared" si="34"/>
        <v>0</v>
      </c>
    </row>
    <row r="399" spans="1:32" x14ac:dyDescent="0.25">
      <c r="A399" t="s">
        <v>1262</v>
      </c>
      <c r="C399" s="1" t="s">
        <v>1269</v>
      </c>
      <c r="D399" s="3" t="s">
        <v>1270</v>
      </c>
      <c r="E399" s="3" t="s">
        <v>1271</v>
      </c>
      <c r="F399" t="s">
        <v>14</v>
      </c>
      <c r="G399">
        <v>26647</v>
      </c>
      <c r="H399">
        <v>1</v>
      </c>
      <c r="I399">
        <v>0</v>
      </c>
      <c r="J399" s="11">
        <f t="shared" si="32"/>
        <v>1</v>
      </c>
      <c r="K399" s="2">
        <v>44363</v>
      </c>
      <c r="L399" t="s">
        <v>16</v>
      </c>
      <c r="M399" s="6">
        <v>0</v>
      </c>
      <c r="N399" s="8">
        <v>1</v>
      </c>
      <c r="AC399" s="3">
        <f t="shared" si="30"/>
        <v>1</v>
      </c>
      <c r="AD399" s="38">
        <f t="shared" si="33"/>
        <v>1</v>
      </c>
      <c r="AE399" s="11">
        <f t="shared" si="31"/>
        <v>0</v>
      </c>
      <c r="AF399" s="11">
        <f t="shared" si="34"/>
        <v>0</v>
      </c>
    </row>
    <row r="400" spans="1:32" x14ac:dyDescent="0.25">
      <c r="A400" t="s">
        <v>1262</v>
      </c>
      <c r="C400" s="1" t="s">
        <v>1272</v>
      </c>
      <c r="D400" s="3" t="s">
        <v>1273</v>
      </c>
      <c r="E400" s="3" t="s">
        <v>1274</v>
      </c>
      <c r="F400" t="s">
        <v>15</v>
      </c>
      <c r="G400">
        <v>7273</v>
      </c>
      <c r="H400">
        <v>1</v>
      </c>
      <c r="I400">
        <v>0</v>
      </c>
      <c r="J400" s="11">
        <f t="shared" si="32"/>
        <v>1</v>
      </c>
      <c r="K400" s="2">
        <v>44722</v>
      </c>
      <c r="L400" t="s">
        <v>76</v>
      </c>
      <c r="M400" s="6">
        <v>1</v>
      </c>
      <c r="AC400" s="3">
        <f t="shared" si="30"/>
        <v>0</v>
      </c>
      <c r="AD400" s="38">
        <f t="shared" si="33"/>
        <v>0</v>
      </c>
      <c r="AE400" s="11">
        <f t="shared" si="31"/>
        <v>-1</v>
      </c>
      <c r="AF400" s="11">
        <f t="shared" si="34"/>
        <v>0</v>
      </c>
    </row>
    <row r="401" spans="1:32" x14ac:dyDescent="0.25">
      <c r="A401" t="s">
        <v>1262</v>
      </c>
      <c r="C401" s="1" t="s">
        <v>1275</v>
      </c>
      <c r="D401" s="3" t="s">
        <v>1276</v>
      </c>
      <c r="E401" s="3" t="s">
        <v>1277</v>
      </c>
      <c r="F401" t="s">
        <v>14</v>
      </c>
      <c r="G401">
        <v>552</v>
      </c>
      <c r="H401">
        <v>2</v>
      </c>
      <c r="I401">
        <v>0</v>
      </c>
      <c r="J401" s="11">
        <f t="shared" si="32"/>
        <v>2</v>
      </c>
      <c r="K401" s="2">
        <v>44771</v>
      </c>
      <c r="L401" t="s">
        <v>16</v>
      </c>
      <c r="M401" s="6">
        <v>0</v>
      </c>
      <c r="N401" s="8">
        <v>1</v>
      </c>
      <c r="O401" s="8">
        <v>1</v>
      </c>
      <c r="AC401" s="3">
        <f t="shared" si="30"/>
        <v>2</v>
      </c>
      <c r="AD401" s="38">
        <f t="shared" si="33"/>
        <v>2</v>
      </c>
      <c r="AE401" s="11">
        <f t="shared" si="31"/>
        <v>0</v>
      </c>
      <c r="AF401" s="11">
        <f t="shared" si="34"/>
        <v>0</v>
      </c>
    </row>
    <row r="402" spans="1:32" x14ac:dyDescent="0.25">
      <c r="A402" t="s">
        <v>1262</v>
      </c>
      <c r="C402" s="1" t="s">
        <v>1278</v>
      </c>
      <c r="D402" s="3" t="s">
        <v>1279</v>
      </c>
      <c r="E402" s="3" t="s">
        <v>1280</v>
      </c>
      <c r="F402" t="s">
        <v>14</v>
      </c>
      <c r="G402">
        <v>689</v>
      </c>
      <c r="H402">
        <v>1</v>
      </c>
      <c r="I402">
        <v>0</v>
      </c>
      <c r="J402" s="11">
        <f t="shared" si="32"/>
        <v>1</v>
      </c>
      <c r="K402" s="2">
        <v>45019</v>
      </c>
      <c r="L402" t="s">
        <v>16</v>
      </c>
      <c r="M402" s="6">
        <v>0</v>
      </c>
      <c r="N402" s="8">
        <v>1</v>
      </c>
      <c r="AC402" s="3">
        <f t="shared" si="30"/>
        <v>1</v>
      </c>
      <c r="AD402" s="38">
        <f t="shared" si="33"/>
        <v>1</v>
      </c>
      <c r="AE402" s="11">
        <f t="shared" si="31"/>
        <v>0</v>
      </c>
      <c r="AF402" s="11">
        <f t="shared" si="34"/>
        <v>0</v>
      </c>
    </row>
    <row r="403" spans="1:32" x14ac:dyDescent="0.25">
      <c r="A403" t="s">
        <v>1262</v>
      </c>
      <c r="B403" s="1" t="s">
        <v>2096</v>
      </c>
      <c r="C403" s="1" t="s">
        <v>1281</v>
      </c>
      <c r="D403" s="3" t="s">
        <v>1282</v>
      </c>
      <c r="E403" s="3" t="s">
        <v>1283</v>
      </c>
      <c r="F403" t="s">
        <v>15</v>
      </c>
      <c r="G403">
        <v>43238</v>
      </c>
      <c r="H403">
        <v>69</v>
      </c>
      <c r="I403">
        <v>0</v>
      </c>
      <c r="J403" s="11">
        <f t="shared" si="32"/>
        <v>69</v>
      </c>
      <c r="K403" s="2">
        <v>45140</v>
      </c>
      <c r="L403" t="s">
        <v>21</v>
      </c>
      <c r="M403" s="6">
        <v>0</v>
      </c>
      <c r="O403" s="8">
        <v>9</v>
      </c>
      <c r="P403" s="8">
        <v>20</v>
      </c>
      <c r="Q403" s="8">
        <v>20</v>
      </c>
      <c r="R403" s="8">
        <v>20</v>
      </c>
      <c r="AC403" s="3">
        <f t="shared" si="30"/>
        <v>69</v>
      </c>
      <c r="AD403" s="38">
        <f t="shared" si="33"/>
        <v>69</v>
      </c>
      <c r="AE403" s="11">
        <f t="shared" si="31"/>
        <v>0</v>
      </c>
      <c r="AF403" s="11">
        <f t="shared" si="34"/>
        <v>0</v>
      </c>
    </row>
    <row r="404" spans="1:32" x14ac:dyDescent="0.25">
      <c r="A404" t="s">
        <v>1262</v>
      </c>
      <c r="C404" s="1" t="s">
        <v>1284</v>
      </c>
      <c r="D404" s="3" t="s">
        <v>1285</v>
      </c>
      <c r="E404" s="3" t="s">
        <v>1286</v>
      </c>
      <c r="F404" t="s">
        <v>15</v>
      </c>
      <c r="G404">
        <v>7273</v>
      </c>
      <c r="H404">
        <v>1</v>
      </c>
      <c r="I404">
        <v>0</v>
      </c>
      <c r="J404" s="11">
        <f t="shared" si="32"/>
        <v>1</v>
      </c>
      <c r="K404" s="2">
        <v>45266</v>
      </c>
      <c r="L404" t="s">
        <v>16</v>
      </c>
      <c r="M404" s="6">
        <v>0</v>
      </c>
      <c r="N404" s="8">
        <v>1</v>
      </c>
      <c r="AC404" s="3">
        <f t="shared" si="30"/>
        <v>1</v>
      </c>
      <c r="AD404" s="38">
        <f t="shared" si="33"/>
        <v>1</v>
      </c>
      <c r="AE404" s="11">
        <f t="shared" si="31"/>
        <v>0</v>
      </c>
      <c r="AF404" s="11">
        <f t="shared" si="34"/>
        <v>0</v>
      </c>
    </row>
    <row r="405" spans="1:32" x14ac:dyDescent="0.25">
      <c r="A405" t="s">
        <v>1262</v>
      </c>
      <c r="C405" s="1" t="s">
        <v>1287</v>
      </c>
      <c r="D405" s="3" t="s">
        <v>1288</v>
      </c>
      <c r="E405" s="3" t="s">
        <v>1289</v>
      </c>
      <c r="F405" t="s">
        <v>15</v>
      </c>
      <c r="G405">
        <v>3538</v>
      </c>
      <c r="H405">
        <v>1</v>
      </c>
      <c r="I405">
        <v>0</v>
      </c>
      <c r="J405" s="11">
        <f t="shared" si="32"/>
        <v>1</v>
      </c>
      <c r="K405" s="2">
        <v>45266</v>
      </c>
      <c r="L405" t="s">
        <v>76</v>
      </c>
      <c r="M405" s="6">
        <v>1</v>
      </c>
      <c r="AC405" s="3">
        <f t="shared" si="30"/>
        <v>0</v>
      </c>
      <c r="AD405" s="38">
        <f t="shared" si="33"/>
        <v>0</v>
      </c>
      <c r="AE405" s="11">
        <f t="shared" si="31"/>
        <v>-1</v>
      </c>
      <c r="AF405" s="11">
        <f t="shared" si="34"/>
        <v>0</v>
      </c>
    </row>
    <row r="406" spans="1:32" x14ac:dyDescent="0.25">
      <c r="A406" t="s">
        <v>1262</v>
      </c>
      <c r="C406" s="1" t="s">
        <v>1290</v>
      </c>
      <c r="D406" s="3" t="s">
        <v>1291</v>
      </c>
      <c r="E406" s="3" t="s">
        <v>1292</v>
      </c>
      <c r="F406" t="s">
        <v>15</v>
      </c>
      <c r="G406">
        <v>1104</v>
      </c>
      <c r="H406">
        <v>1</v>
      </c>
      <c r="I406">
        <v>0</v>
      </c>
      <c r="J406" s="11">
        <f t="shared" si="32"/>
        <v>1</v>
      </c>
      <c r="K406" s="2">
        <v>45357</v>
      </c>
      <c r="L406" t="s">
        <v>16</v>
      </c>
      <c r="M406" s="6">
        <v>0</v>
      </c>
      <c r="N406" s="8">
        <v>1</v>
      </c>
      <c r="AC406" s="3">
        <f t="shared" si="30"/>
        <v>1</v>
      </c>
      <c r="AD406" s="38">
        <f t="shared" si="33"/>
        <v>1</v>
      </c>
      <c r="AE406" s="11">
        <f t="shared" si="31"/>
        <v>0</v>
      </c>
      <c r="AF406" s="11">
        <f t="shared" si="34"/>
        <v>0</v>
      </c>
    </row>
    <row r="407" spans="1:32" x14ac:dyDescent="0.25">
      <c r="A407" t="s">
        <v>1262</v>
      </c>
      <c r="C407" s="1" t="s">
        <v>1293</v>
      </c>
      <c r="D407" s="3" t="s">
        <v>1294</v>
      </c>
      <c r="E407" s="3" t="s">
        <v>1295</v>
      </c>
      <c r="F407" t="s">
        <v>15</v>
      </c>
      <c r="G407">
        <v>941</v>
      </c>
      <c r="H407">
        <v>1</v>
      </c>
      <c r="I407">
        <v>0</v>
      </c>
      <c r="J407" s="11">
        <f t="shared" si="32"/>
        <v>1</v>
      </c>
      <c r="K407" s="2">
        <v>45545</v>
      </c>
      <c r="L407" t="s">
        <v>16</v>
      </c>
      <c r="M407" s="6">
        <v>0</v>
      </c>
      <c r="N407" s="8">
        <v>1</v>
      </c>
      <c r="AC407" s="3">
        <f t="shared" si="30"/>
        <v>1</v>
      </c>
      <c r="AD407" s="38">
        <f t="shared" si="33"/>
        <v>1</v>
      </c>
      <c r="AE407" s="11">
        <f t="shared" si="31"/>
        <v>0</v>
      </c>
      <c r="AF407" s="11">
        <f t="shared" si="34"/>
        <v>0</v>
      </c>
    </row>
    <row r="408" spans="1:32" x14ac:dyDescent="0.25">
      <c r="A408" t="s">
        <v>1262</v>
      </c>
      <c r="C408" s="1" t="s">
        <v>1296</v>
      </c>
      <c r="D408" s="3" t="s">
        <v>1297</v>
      </c>
      <c r="E408" s="3" t="s">
        <v>1298</v>
      </c>
      <c r="F408" t="s">
        <v>14</v>
      </c>
      <c r="G408">
        <v>876</v>
      </c>
      <c r="H408">
        <v>1</v>
      </c>
      <c r="I408">
        <v>1</v>
      </c>
      <c r="J408" s="11">
        <f t="shared" si="32"/>
        <v>0</v>
      </c>
      <c r="K408" s="2">
        <v>45560</v>
      </c>
      <c r="L408" t="s">
        <v>16</v>
      </c>
      <c r="M408" s="6">
        <v>0</v>
      </c>
      <c r="AC408" s="3">
        <f t="shared" si="30"/>
        <v>0</v>
      </c>
      <c r="AD408" s="38">
        <f t="shared" si="33"/>
        <v>0</v>
      </c>
      <c r="AE408" s="11">
        <f t="shared" si="31"/>
        <v>0</v>
      </c>
      <c r="AF408" s="11">
        <f t="shared" si="34"/>
        <v>0</v>
      </c>
    </row>
    <row r="409" spans="1:32" x14ac:dyDescent="0.25">
      <c r="A409" t="s">
        <v>1262</v>
      </c>
      <c r="C409" s="1" t="s">
        <v>1299</v>
      </c>
      <c r="D409" s="3" t="s">
        <v>1300</v>
      </c>
      <c r="E409" s="3" t="s">
        <v>1301</v>
      </c>
      <c r="F409" t="s">
        <v>14</v>
      </c>
      <c r="G409">
        <v>899</v>
      </c>
      <c r="H409">
        <v>1</v>
      </c>
      <c r="I409">
        <v>0</v>
      </c>
      <c r="J409" s="11">
        <f t="shared" si="32"/>
        <v>1</v>
      </c>
      <c r="K409" s="2">
        <v>45729</v>
      </c>
      <c r="L409" t="s">
        <v>16</v>
      </c>
      <c r="M409" s="6">
        <v>0</v>
      </c>
      <c r="N409" s="8">
        <v>1</v>
      </c>
      <c r="AC409" s="3">
        <f t="shared" si="30"/>
        <v>1</v>
      </c>
      <c r="AD409" s="38">
        <f t="shared" si="33"/>
        <v>1</v>
      </c>
      <c r="AE409" s="11">
        <f t="shared" si="31"/>
        <v>0</v>
      </c>
      <c r="AF409" s="11">
        <f t="shared" si="34"/>
        <v>0</v>
      </c>
    </row>
    <row r="410" spans="1:32" x14ac:dyDescent="0.25">
      <c r="A410" t="s">
        <v>1262</v>
      </c>
      <c r="C410" s="1" t="s">
        <v>1302</v>
      </c>
      <c r="D410" s="3" t="s">
        <v>1303</v>
      </c>
      <c r="E410" s="3" t="s">
        <v>1304</v>
      </c>
      <c r="F410" t="s">
        <v>15</v>
      </c>
      <c r="G410">
        <v>2768</v>
      </c>
      <c r="H410">
        <v>1</v>
      </c>
      <c r="I410">
        <v>0</v>
      </c>
      <c r="J410" s="11">
        <f t="shared" si="32"/>
        <v>1</v>
      </c>
      <c r="K410" s="2">
        <v>45796</v>
      </c>
      <c r="L410" t="s">
        <v>16</v>
      </c>
      <c r="M410" s="6">
        <v>0</v>
      </c>
      <c r="N410" s="8">
        <v>1</v>
      </c>
      <c r="AC410" s="3">
        <f t="shared" si="30"/>
        <v>1</v>
      </c>
      <c r="AD410" s="38">
        <f t="shared" si="33"/>
        <v>1</v>
      </c>
      <c r="AE410" s="11">
        <f t="shared" si="31"/>
        <v>0</v>
      </c>
      <c r="AF410" s="11">
        <f t="shared" si="34"/>
        <v>0</v>
      </c>
    </row>
    <row r="411" spans="1:32" x14ac:dyDescent="0.25">
      <c r="A411" t="s">
        <v>1262</v>
      </c>
      <c r="C411" s="1" t="s">
        <v>1305</v>
      </c>
      <c r="D411" s="3" t="s">
        <v>1306</v>
      </c>
      <c r="E411" s="3" t="s">
        <v>1307</v>
      </c>
      <c r="F411" t="s">
        <v>15</v>
      </c>
      <c r="G411">
        <v>454</v>
      </c>
      <c r="H411">
        <v>1</v>
      </c>
      <c r="I411">
        <v>0</v>
      </c>
      <c r="J411" s="11">
        <f t="shared" si="32"/>
        <v>1</v>
      </c>
      <c r="K411" s="2">
        <v>45888</v>
      </c>
      <c r="L411" t="s">
        <v>21</v>
      </c>
      <c r="M411" s="6">
        <v>0</v>
      </c>
      <c r="O411" s="8">
        <v>1</v>
      </c>
      <c r="AC411" s="3">
        <f t="shared" si="30"/>
        <v>1</v>
      </c>
      <c r="AD411" s="38">
        <f t="shared" si="33"/>
        <v>1</v>
      </c>
      <c r="AE411" s="11">
        <f t="shared" si="31"/>
        <v>0</v>
      </c>
      <c r="AF411" s="11">
        <f t="shared" si="34"/>
        <v>0</v>
      </c>
    </row>
    <row r="412" spans="1:32" x14ac:dyDescent="0.25">
      <c r="A412" t="s">
        <v>1308</v>
      </c>
      <c r="C412" s="1" t="s">
        <v>1309</v>
      </c>
      <c r="D412" s="3" t="s">
        <v>1310</v>
      </c>
      <c r="E412" s="3" t="s">
        <v>1311</v>
      </c>
      <c r="F412" t="s">
        <v>14</v>
      </c>
      <c r="G412">
        <v>934</v>
      </c>
      <c r="H412">
        <v>1</v>
      </c>
      <c r="I412">
        <v>0</v>
      </c>
      <c r="J412" s="11">
        <f t="shared" si="32"/>
        <v>1</v>
      </c>
      <c r="K412" s="2">
        <v>45707</v>
      </c>
      <c r="L412" t="s">
        <v>21</v>
      </c>
      <c r="M412" s="6">
        <v>0</v>
      </c>
      <c r="O412" s="8">
        <v>1</v>
      </c>
      <c r="AC412" s="3">
        <f t="shared" si="30"/>
        <v>1</v>
      </c>
      <c r="AD412" s="38">
        <f t="shared" si="33"/>
        <v>1</v>
      </c>
      <c r="AE412" s="11">
        <f t="shared" si="31"/>
        <v>0</v>
      </c>
      <c r="AF412" s="11">
        <f t="shared" si="34"/>
        <v>0</v>
      </c>
    </row>
    <row r="413" spans="1:32" x14ac:dyDescent="0.25">
      <c r="A413" t="s">
        <v>1308</v>
      </c>
      <c r="C413" s="1" t="s">
        <v>1312</v>
      </c>
      <c r="D413" s="3" t="s">
        <v>1313</v>
      </c>
      <c r="E413" s="3" t="s">
        <v>1314</v>
      </c>
      <c r="F413" t="s">
        <v>14</v>
      </c>
      <c r="G413">
        <v>733</v>
      </c>
      <c r="H413">
        <v>2</v>
      </c>
      <c r="I413">
        <v>0</v>
      </c>
      <c r="J413" s="11">
        <f t="shared" si="32"/>
        <v>2</v>
      </c>
      <c r="K413" s="2">
        <v>45723</v>
      </c>
      <c r="L413" t="s">
        <v>21</v>
      </c>
      <c r="M413" s="6">
        <v>0</v>
      </c>
      <c r="O413" s="8">
        <v>1</v>
      </c>
      <c r="P413" s="8">
        <v>1</v>
      </c>
      <c r="AC413" s="3">
        <f t="shared" si="30"/>
        <v>2</v>
      </c>
      <c r="AD413" s="38">
        <f t="shared" si="33"/>
        <v>2</v>
      </c>
      <c r="AE413" s="11">
        <f t="shared" si="31"/>
        <v>0</v>
      </c>
      <c r="AF413" s="11">
        <f t="shared" si="34"/>
        <v>0</v>
      </c>
    </row>
    <row r="414" spans="1:32" x14ac:dyDescent="0.25">
      <c r="A414" t="s">
        <v>1308</v>
      </c>
      <c r="C414" s="1" t="s">
        <v>1315</v>
      </c>
      <c r="D414" s="3" t="s">
        <v>1316</v>
      </c>
      <c r="E414" s="3" t="s">
        <v>1317</v>
      </c>
      <c r="F414" t="s">
        <v>14</v>
      </c>
      <c r="G414">
        <v>1581</v>
      </c>
      <c r="H414">
        <v>1</v>
      </c>
      <c r="I414">
        <v>0</v>
      </c>
      <c r="J414" s="11">
        <f t="shared" si="32"/>
        <v>1</v>
      </c>
      <c r="K414" s="2">
        <v>45954</v>
      </c>
      <c r="L414" t="s">
        <v>21</v>
      </c>
      <c r="M414" s="6">
        <v>0</v>
      </c>
      <c r="O414" s="8">
        <v>1</v>
      </c>
      <c r="AC414" s="3">
        <f t="shared" si="30"/>
        <v>1</v>
      </c>
      <c r="AD414" s="38">
        <f t="shared" si="33"/>
        <v>1</v>
      </c>
      <c r="AE414" s="11">
        <f t="shared" si="31"/>
        <v>0</v>
      </c>
      <c r="AF414" s="11">
        <f t="shared" si="34"/>
        <v>0</v>
      </c>
    </row>
    <row r="415" spans="1:32" x14ac:dyDescent="0.25">
      <c r="A415" t="s">
        <v>1318</v>
      </c>
      <c r="B415" s="1" t="s">
        <v>1319</v>
      </c>
      <c r="C415" s="1" t="s">
        <v>1320</v>
      </c>
      <c r="D415" s="3" t="s">
        <v>1321</v>
      </c>
      <c r="E415" s="3" t="s">
        <v>1322</v>
      </c>
      <c r="F415" t="s">
        <v>15</v>
      </c>
      <c r="G415">
        <v>61304</v>
      </c>
      <c r="H415">
        <v>125</v>
      </c>
      <c r="I415">
        <v>0</v>
      </c>
      <c r="J415" s="11">
        <f t="shared" si="32"/>
        <v>125</v>
      </c>
      <c r="K415" s="2">
        <v>44763</v>
      </c>
      <c r="L415" t="s">
        <v>16</v>
      </c>
      <c r="M415" s="6">
        <v>42</v>
      </c>
      <c r="N415" s="8">
        <v>3</v>
      </c>
      <c r="AC415" s="3">
        <f t="shared" si="30"/>
        <v>3</v>
      </c>
      <c r="AD415" s="38">
        <f t="shared" si="33"/>
        <v>3</v>
      </c>
      <c r="AE415" s="11">
        <f t="shared" si="31"/>
        <v>-122</v>
      </c>
      <c r="AF415" s="11">
        <f t="shared" si="34"/>
        <v>-80</v>
      </c>
    </row>
    <row r="416" spans="1:32" x14ac:dyDescent="0.25">
      <c r="A416" t="s">
        <v>1318</v>
      </c>
      <c r="B416" s="1" t="s">
        <v>1319</v>
      </c>
      <c r="C416" s="1" t="s">
        <v>1323</v>
      </c>
      <c r="D416" s="3" t="s">
        <v>1324</v>
      </c>
      <c r="E416" s="3" t="s">
        <v>1325</v>
      </c>
      <c r="F416" t="s">
        <v>15</v>
      </c>
      <c r="G416">
        <v>310560</v>
      </c>
      <c r="H416">
        <v>450</v>
      </c>
      <c r="I416">
        <v>0</v>
      </c>
      <c r="J416" s="11">
        <f t="shared" si="32"/>
        <v>450</v>
      </c>
      <c r="K416" s="2">
        <v>45299</v>
      </c>
      <c r="L416" t="s">
        <v>16</v>
      </c>
      <c r="M416" s="6">
        <v>74</v>
      </c>
      <c r="N416" s="8">
        <v>44</v>
      </c>
      <c r="O416" s="8">
        <v>45</v>
      </c>
      <c r="P416" s="8">
        <v>50</v>
      </c>
      <c r="Q416" s="8">
        <v>50</v>
      </c>
      <c r="R416" s="8">
        <v>50</v>
      </c>
      <c r="S416">
        <v>50</v>
      </c>
      <c r="T416">
        <v>50</v>
      </c>
      <c r="U416">
        <v>37</v>
      </c>
      <c r="AC416" s="3">
        <f t="shared" si="30"/>
        <v>376</v>
      </c>
      <c r="AD416" s="38">
        <f t="shared" si="33"/>
        <v>239</v>
      </c>
      <c r="AE416" s="11">
        <f t="shared" si="31"/>
        <v>-74</v>
      </c>
      <c r="AF416" s="11">
        <f t="shared" si="34"/>
        <v>0</v>
      </c>
    </row>
    <row r="417" spans="1:32" x14ac:dyDescent="0.25">
      <c r="A417" t="s">
        <v>1318</v>
      </c>
      <c r="B417" s="1" t="s">
        <v>151</v>
      </c>
      <c r="C417" s="1" t="s">
        <v>1326</v>
      </c>
      <c r="D417" s="3" t="s">
        <v>1327</v>
      </c>
      <c r="E417" s="3" t="s">
        <v>1328</v>
      </c>
      <c r="F417" t="s">
        <v>15</v>
      </c>
      <c r="G417">
        <v>26068</v>
      </c>
      <c r="H417">
        <v>54</v>
      </c>
      <c r="I417">
        <v>0</v>
      </c>
      <c r="J417" s="11">
        <f t="shared" si="32"/>
        <v>54</v>
      </c>
      <c r="K417" s="2">
        <v>45583</v>
      </c>
      <c r="L417" t="s">
        <v>16</v>
      </c>
      <c r="M417" s="6">
        <v>0</v>
      </c>
      <c r="N417" s="8">
        <v>4</v>
      </c>
      <c r="O417" s="8">
        <v>25</v>
      </c>
      <c r="P417" s="8">
        <v>25</v>
      </c>
      <c r="AC417" s="3">
        <f t="shared" si="30"/>
        <v>54</v>
      </c>
      <c r="AD417" s="38">
        <f t="shared" si="33"/>
        <v>54</v>
      </c>
      <c r="AE417" s="11">
        <f t="shared" si="31"/>
        <v>0</v>
      </c>
      <c r="AF417" s="11">
        <f t="shared" si="34"/>
        <v>0</v>
      </c>
    </row>
    <row r="418" spans="1:32" x14ac:dyDescent="0.25">
      <c r="A418" t="s">
        <v>1318</v>
      </c>
      <c r="C418" s="1" t="s">
        <v>1329</v>
      </c>
      <c r="D418" s="3" t="s">
        <v>1330</v>
      </c>
      <c r="E418" s="3" t="s">
        <v>1331</v>
      </c>
      <c r="F418" t="s">
        <v>15</v>
      </c>
      <c r="G418">
        <v>0.18</v>
      </c>
      <c r="H418">
        <v>2</v>
      </c>
      <c r="I418">
        <v>0</v>
      </c>
      <c r="J418" s="11">
        <f t="shared" si="32"/>
        <v>2</v>
      </c>
      <c r="K418" s="2">
        <v>42116</v>
      </c>
      <c r="L418" t="s">
        <v>16</v>
      </c>
      <c r="M418" s="6">
        <v>0</v>
      </c>
      <c r="Q418" s="8">
        <v>1</v>
      </c>
      <c r="R418" s="8">
        <v>1</v>
      </c>
      <c r="AC418" s="3">
        <f t="shared" si="30"/>
        <v>2</v>
      </c>
      <c r="AD418" s="38">
        <f t="shared" si="33"/>
        <v>2</v>
      </c>
      <c r="AE418" s="11">
        <f t="shared" si="31"/>
        <v>0</v>
      </c>
      <c r="AF418" s="11">
        <f t="shared" si="34"/>
        <v>0</v>
      </c>
    </row>
    <row r="419" spans="1:32" x14ac:dyDescent="0.25">
      <c r="A419" t="s">
        <v>1318</v>
      </c>
      <c r="C419" s="1" t="s">
        <v>1332</v>
      </c>
      <c r="D419" s="3" t="s">
        <v>1333</v>
      </c>
      <c r="E419" s="3" t="s">
        <v>1334</v>
      </c>
      <c r="F419" t="s">
        <v>15</v>
      </c>
      <c r="G419">
        <v>481</v>
      </c>
      <c r="H419">
        <v>1</v>
      </c>
      <c r="I419">
        <v>0</v>
      </c>
      <c r="J419" s="11">
        <f t="shared" si="32"/>
        <v>1</v>
      </c>
      <c r="K419" s="2">
        <v>44636</v>
      </c>
      <c r="L419" t="s">
        <v>76</v>
      </c>
      <c r="M419" s="6">
        <v>1</v>
      </c>
      <c r="AC419" s="3">
        <f t="shared" si="30"/>
        <v>0</v>
      </c>
      <c r="AD419" s="38">
        <f t="shared" si="33"/>
        <v>0</v>
      </c>
      <c r="AE419" s="11">
        <f t="shared" si="31"/>
        <v>-1</v>
      </c>
      <c r="AF419" s="11">
        <f t="shared" si="34"/>
        <v>0</v>
      </c>
    </row>
    <row r="420" spans="1:32" x14ac:dyDescent="0.25">
      <c r="A420" t="s">
        <v>1318</v>
      </c>
      <c r="C420" s="1" t="s">
        <v>1335</v>
      </c>
      <c r="D420" s="3" t="s">
        <v>1336</v>
      </c>
      <c r="E420" s="3" t="s">
        <v>1337</v>
      </c>
      <c r="F420" t="s">
        <v>14</v>
      </c>
      <c r="G420">
        <v>808</v>
      </c>
      <c r="H420">
        <v>2</v>
      </c>
      <c r="I420">
        <v>1</v>
      </c>
      <c r="J420" s="11">
        <f t="shared" si="32"/>
        <v>1</v>
      </c>
      <c r="K420" s="2">
        <v>44756</v>
      </c>
      <c r="L420" t="s">
        <v>21</v>
      </c>
      <c r="M420" s="6">
        <v>0</v>
      </c>
      <c r="P420" s="8">
        <v>1</v>
      </c>
      <c r="AC420" s="3">
        <f t="shared" ref="AC420:AC483" si="35">SUM(N420:AA420)</f>
        <v>1</v>
      </c>
      <c r="AD420" s="38">
        <f t="shared" si="33"/>
        <v>1</v>
      </c>
      <c r="AE420" s="11">
        <f t="shared" si="31"/>
        <v>0</v>
      </c>
      <c r="AF420" s="11">
        <f t="shared" si="34"/>
        <v>0</v>
      </c>
    </row>
    <row r="421" spans="1:32" x14ac:dyDescent="0.25">
      <c r="A421" t="s">
        <v>1318</v>
      </c>
      <c r="C421" s="1" t="s">
        <v>1338</v>
      </c>
      <c r="D421" s="3" t="s">
        <v>1339</v>
      </c>
      <c r="E421" s="3" t="s">
        <v>1340</v>
      </c>
      <c r="F421" t="s">
        <v>15</v>
      </c>
      <c r="G421">
        <v>1520</v>
      </c>
      <c r="H421">
        <v>1</v>
      </c>
      <c r="I421">
        <v>0</v>
      </c>
      <c r="J421" s="11">
        <f t="shared" si="32"/>
        <v>1</v>
      </c>
      <c r="K421" s="2">
        <v>44915</v>
      </c>
      <c r="L421" t="s">
        <v>21</v>
      </c>
      <c r="M421" s="6">
        <v>0</v>
      </c>
      <c r="P421" s="8">
        <v>1</v>
      </c>
      <c r="AC421" s="3">
        <f t="shared" si="35"/>
        <v>1</v>
      </c>
      <c r="AD421" s="38">
        <f t="shared" si="33"/>
        <v>1</v>
      </c>
      <c r="AE421" s="11">
        <f t="shared" si="31"/>
        <v>0</v>
      </c>
      <c r="AF421" s="11">
        <f t="shared" si="34"/>
        <v>0</v>
      </c>
    </row>
    <row r="422" spans="1:32" x14ac:dyDescent="0.25">
      <c r="A422" t="s">
        <v>1318</v>
      </c>
      <c r="C422" s="1" t="s">
        <v>1341</v>
      </c>
      <c r="D422" s="3" t="s">
        <v>1342</v>
      </c>
      <c r="E422" s="3" t="s">
        <v>1343</v>
      </c>
      <c r="F422" t="s">
        <v>15</v>
      </c>
      <c r="G422">
        <v>780</v>
      </c>
      <c r="H422">
        <v>1</v>
      </c>
      <c r="I422">
        <v>0</v>
      </c>
      <c r="J422" s="11">
        <f t="shared" si="32"/>
        <v>1</v>
      </c>
      <c r="K422" s="2">
        <v>45203</v>
      </c>
      <c r="L422" t="s">
        <v>21</v>
      </c>
      <c r="M422" s="6">
        <v>0</v>
      </c>
      <c r="O422" s="8">
        <v>1</v>
      </c>
      <c r="AC422" s="3">
        <f t="shared" si="35"/>
        <v>1</v>
      </c>
      <c r="AD422" s="38">
        <f t="shared" si="33"/>
        <v>1</v>
      </c>
      <c r="AE422" s="11">
        <f t="shared" si="31"/>
        <v>0</v>
      </c>
      <c r="AF422" s="11">
        <f t="shared" si="34"/>
        <v>0</v>
      </c>
    </row>
    <row r="423" spans="1:32" x14ac:dyDescent="0.25">
      <c r="A423" t="s">
        <v>1318</v>
      </c>
      <c r="C423" s="1" t="s">
        <v>1344</v>
      </c>
      <c r="D423" s="3" t="s">
        <v>1345</v>
      </c>
      <c r="E423" s="3" t="s">
        <v>1346</v>
      </c>
      <c r="F423" t="s">
        <v>14</v>
      </c>
      <c r="G423">
        <v>1376</v>
      </c>
      <c r="H423">
        <v>2</v>
      </c>
      <c r="I423">
        <v>1</v>
      </c>
      <c r="J423" s="11">
        <f t="shared" si="32"/>
        <v>1</v>
      </c>
      <c r="K423" s="2">
        <v>45265</v>
      </c>
      <c r="L423" t="s">
        <v>16</v>
      </c>
      <c r="M423" s="6">
        <v>0</v>
      </c>
      <c r="N423" s="8">
        <v>1</v>
      </c>
      <c r="AC423" s="3">
        <f t="shared" si="35"/>
        <v>1</v>
      </c>
      <c r="AD423" s="38">
        <f t="shared" si="33"/>
        <v>1</v>
      </c>
      <c r="AE423" s="11">
        <f t="shared" si="31"/>
        <v>0</v>
      </c>
      <c r="AF423" s="11">
        <f t="shared" si="34"/>
        <v>0</v>
      </c>
    </row>
    <row r="424" spans="1:32" x14ac:dyDescent="0.25">
      <c r="A424" t="s">
        <v>1318</v>
      </c>
      <c r="C424" s="1" t="s">
        <v>1347</v>
      </c>
      <c r="D424" s="3" t="s">
        <v>1348</v>
      </c>
      <c r="E424" s="3" t="s">
        <v>1349</v>
      </c>
      <c r="F424" t="s">
        <v>15</v>
      </c>
      <c r="G424">
        <v>1085</v>
      </c>
      <c r="H424">
        <v>1</v>
      </c>
      <c r="I424">
        <v>0</v>
      </c>
      <c r="J424" s="11">
        <f t="shared" si="32"/>
        <v>1</v>
      </c>
      <c r="K424" s="2">
        <v>45447</v>
      </c>
      <c r="L424" t="s">
        <v>21</v>
      </c>
      <c r="M424" s="6">
        <v>0</v>
      </c>
      <c r="O424" s="8">
        <v>1</v>
      </c>
      <c r="AC424" s="3">
        <f t="shared" si="35"/>
        <v>1</v>
      </c>
      <c r="AD424" s="38">
        <f t="shared" si="33"/>
        <v>1</v>
      </c>
      <c r="AE424" s="11">
        <f t="shared" si="31"/>
        <v>0</v>
      </c>
      <c r="AF424" s="11">
        <f t="shared" si="34"/>
        <v>0</v>
      </c>
    </row>
    <row r="425" spans="1:32" x14ac:dyDescent="0.25">
      <c r="A425" t="s">
        <v>1318</v>
      </c>
      <c r="C425" s="1" t="s">
        <v>1350</v>
      </c>
      <c r="D425" s="3" t="s">
        <v>1351</v>
      </c>
      <c r="E425" s="3" t="s">
        <v>1352</v>
      </c>
      <c r="F425" t="s">
        <v>15</v>
      </c>
      <c r="G425">
        <v>2651</v>
      </c>
      <c r="H425">
        <v>2</v>
      </c>
      <c r="I425">
        <v>0</v>
      </c>
      <c r="J425" s="11">
        <f t="shared" si="32"/>
        <v>2</v>
      </c>
      <c r="K425" s="2">
        <v>45743</v>
      </c>
      <c r="L425" t="s">
        <v>21</v>
      </c>
      <c r="M425" s="6">
        <v>0</v>
      </c>
      <c r="O425" s="8">
        <v>1</v>
      </c>
      <c r="P425" s="8">
        <v>1</v>
      </c>
      <c r="AC425" s="3">
        <f t="shared" si="35"/>
        <v>2</v>
      </c>
      <c r="AD425" s="38">
        <f t="shared" si="33"/>
        <v>2</v>
      </c>
      <c r="AE425" s="11">
        <f t="shared" si="31"/>
        <v>0</v>
      </c>
      <c r="AF425" s="11">
        <f t="shared" si="34"/>
        <v>0</v>
      </c>
    </row>
    <row r="426" spans="1:32" x14ac:dyDescent="0.25">
      <c r="A426" t="s">
        <v>1318</v>
      </c>
      <c r="C426" s="1" t="s">
        <v>1353</v>
      </c>
      <c r="D426" s="3" t="s">
        <v>1354</v>
      </c>
      <c r="E426" s="3" t="s">
        <v>1355</v>
      </c>
      <c r="F426" t="s">
        <v>15</v>
      </c>
      <c r="G426">
        <v>1280</v>
      </c>
      <c r="H426">
        <v>1</v>
      </c>
      <c r="I426">
        <v>0</v>
      </c>
      <c r="J426" s="11">
        <f t="shared" si="32"/>
        <v>1</v>
      </c>
      <c r="K426" s="2">
        <v>45812</v>
      </c>
      <c r="L426" t="s">
        <v>16</v>
      </c>
      <c r="M426" s="6">
        <v>0</v>
      </c>
      <c r="N426" s="8">
        <v>1</v>
      </c>
      <c r="AC426" s="3">
        <f t="shared" si="35"/>
        <v>1</v>
      </c>
      <c r="AD426" s="38">
        <f t="shared" si="33"/>
        <v>1</v>
      </c>
      <c r="AE426" s="11">
        <f t="shared" si="31"/>
        <v>0</v>
      </c>
      <c r="AF426" s="11">
        <f t="shared" si="34"/>
        <v>0</v>
      </c>
    </row>
    <row r="427" spans="1:32" x14ac:dyDescent="0.25">
      <c r="A427" t="s">
        <v>1318</v>
      </c>
      <c r="C427" s="1" t="s">
        <v>1356</v>
      </c>
      <c r="D427" s="3" t="s">
        <v>1357</v>
      </c>
      <c r="E427" s="3" t="s">
        <v>1358</v>
      </c>
      <c r="F427" t="s">
        <v>15</v>
      </c>
      <c r="G427">
        <v>1820</v>
      </c>
      <c r="H427">
        <v>1</v>
      </c>
      <c r="I427">
        <v>0</v>
      </c>
      <c r="J427" s="11">
        <f t="shared" si="32"/>
        <v>1</v>
      </c>
      <c r="K427" s="2">
        <v>45826</v>
      </c>
      <c r="L427" t="s">
        <v>16</v>
      </c>
      <c r="M427" s="6">
        <v>0</v>
      </c>
      <c r="N427" s="8">
        <v>1</v>
      </c>
      <c r="AC427" s="3">
        <f t="shared" si="35"/>
        <v>1</v>
      </c>
      <c r="AD427" s="38">
        <f t="shared" si="33"/>
        <v>1</v>
      </c>
      <c r="AE427" s="11">
        <f t="shared" si="31"/>
        <v>0</v>
      </c>
      <c r="AF427" s="11">
        <f t="shared" si="34"/>
        <v>0</v>
      </c>
    </row>
    <row r="428" spans="1:32" x14ac:dyDescent="0.25">
      <c r="A428" t="s">
        <v>1318</v>
      </c>
      <c r="C428" s="1" t="s">
        <v>1359</v>
      </c>
      <c r="D428" s="3" t="s">
        <v>1360</v>
      </c>
      <c r="E428" s="3" t="s">
        <v>1361</v>
      </c>
      <c r="F428" t="s">
        <v>14</v>
      </c>
      <c r="G428">
        <v>943</v>
      </c>
      <c r="H428">
        <v>1</v>
      </c>
      <c r="I428">
        <v>0</v>
      </c>
      <c r="J428" s="11">
        <f t="shared" si="32"/>
        <v>1</v>
      </c>
      <c r="K428" s="2">
        <v>45866</v>
      </c>
      <c r="L428" t="s">
        <v>16</v>
      </c>
      <c r="M428" s="6">
        <v>0</v>
      </c>
      <c r="N428" s="8">
        <v>1</v>
      </c>
      <c r="AC428" s="3">
        <f t="shared" si="35"/>
        <v>1</v>
      </c>
      <c r="AD428" s="38">
        <f t="shared" si="33"/>
        <v>1</v>
      </c>
      <c r="AE428" s="11">
        <f t="shared" si="31"/>
        <v>0</v>
      </c>
      <c r="AF428" s="11">
        <f t="shared" si="34"/>
        <v>0</v>
      </c>
    </row>
    <row r="429" spans="1:32" x14ac:dyDescent="0.25">
      <c r="A429" t="s">
        <v>1318</v>
      </c>
      <c r="C429" s="1" t="s">
        <v>1362</v>
      </c>
      <c r="D429" s="3" t="s">
        <v>1363</v>
      </c>
      <c r="E429" s="3" t="s">
        <v>1364</v>
      </c>
      <c r="F429" t="s">
        <v>14</v>
      </c>
      <c r="G429">
        <v>686</v>
      </c>
      <c r="H429">
        <v>1</v>
      </c>
      <c r="I429">
        <v>1</v>
      </c>
      <c r="J429" s="11">
        <f t="shared" si="32"/>
        <v>0</v>
      </c>
      <c r="K429" s="2">
        <v>45883</v>
      </c>
      <c r="L429" t="s">
        <v>16</v>
      </c>
      <c r="M429" s="6">
        <v>0</v>
      </c>
      <c r="AC429" s="3">
        <f t="shared" si="35"/>
        <v>0</v>
      </c>
      <c r="AD429" s="38">
        <f t="shared" si="33"/>
        <v>0</v>
      </c>
      <c r="AE429" s="11">
        <f t="shared" si="31"/>
        <v>0</v>
      </c>
      <c r="AF429" s="11">
        <f t="shared" si="34"/>
        <v>0</v>
      </c>
    </row>
    <row r="430" spans="1:32" x14ac:dyDescent="0.25">
      <c r="A430" t="s">
        <v>1318</v>
      </c>
      <c r="C430" s="1" t="s">
        <v>1365</v>
      </c>
      <c r="D430" s="3" t="s">
        <v>1366</v>
      </c>
      <c r="E430" s="3" t="s">
        <v>1367</v>
      </c>
      <c r="F430" t="s">
        <v>15</v>
      </c>
      <c r="G430">
        <v>8829</v>
      </c>
      <c r="H430">
        <v>77</v>
      </c>
      <c r="I430">
        <v>0</v>
      </c>
      <c r="J430" s="11">
        <f t="shared" si="32"/>
        <v>77</v>
      </c>
      <c r="K430" s="2">
        <v>45919</v>
      </c>
      <c r="L430" t="s">
        <v>21</v>
      </c>
      <c r="M430" s="6">
        <v>0</v>
      </c>
      <c r="O430" s="8">
        <v>7</v>
      </c>
      <c r="P430" s="8">
        <v>25</v>
      </c>
      <c r="Q430" s="8">
        <v>25</v>
      </c>
      <c r="R430" s="8">
        <v>20</v>
      </c>
      <c r="AC430" s="3">
        <f t="shared" si="35"/>
        <v>77</v>
      </c>
      <c r="AD430" s="38">
        <f t="shared" si="33"/>
        <v>77</v>
      </c>
      <c r="AE430" s="11">
        <f t="shared" si="31"/>
        <v>0</v>
      </c>
      <c r="AF430" s="11">
        <f t="shared" si="34"/>
        <v>0</v>
      </c>
    </row>
    <row r="431" spans="1:32" x14ac:dyDescent="0.25">
      <c r="A431" t="s">
        <v>1368</v>
      </c>
      <c r="C431" s="1" t="s">
        <v>1369</v>
      </c>
      <c r="D431" s="3" t="s">
        <v>1370</v>
      </c>
      <c r="E431" s="3" t="s">
        <v>1371</v>
      </c>
      <c r="F431" t="s">
        <v>15</v>
      </c>
      <c r="G431">
        <v>1277</v>
      </c>
      <c r="H431">
        <v>1</v>
      </c>
      <c r="I431">
        <v>0</v>
      </c>
      <c r="J431" s="11">
        <f t="shared" si="32"/>
        <v>1</v>
      </c>
      <c r="K431" s="2">
        <v>44887</v>
      </c>
      <c r="L431" t="s">
        <v>21</v>
      </c>
      <c r="M431" s="6">
        <v>0</v>
      </c>
      <c r="O431" s="8">
        <v>1</v>
      </c>
      <c r="AC431" s="3">
        <f t="shared" si="35"/>
        <v>1</v>
      </c>
      <c r="AD431" s="38">
        <f t="shared" si="33"/>
        <v>1</v>
      </c>
      <c r="AE431" s="11">
        <f t="shared" si="31"/>
        <v>0</v>
      </c>
      <c r="AF431" s="11">
        <f t="shared" si="34"/>
        <v>0</v>
      </c>
    </row>
    <row r="432" spans="1:32" x14ac:dyDescent="0.25">
      <c r="A432" t="s">
        <v>1368</v>
      </c>
      <c r="C432" s="1" t="s">
        <v>1372</v>
      </c>
      <c r="D432" s="3" t="s">
        <v>1373</v>
      </c>
      <c r="E432" s="3" t="s">
        <v>1374</v>
      </c>
      <c r="F432" t="s">
        <v>15</v>
      </c>
      <c r="G432">
        <v>5579</v>
      </c>
      <c r="H432">
        <v>1</v>
      </c>
      <c r="I432">
        <v>0</v>
      </c>
      <c r="J432" s="11">
        <f t="shared" si="32"/>
        <v>1</v>
      </c>
      <c r="K432" s="2">
        <v>45313</v>
      </c>
      <c r="L432" t="s">
        <v>21</v>
      </c>
      <c r="M432" s="6">
        <v>0</v>
      </c>
      <c r="O432" s="8">
        <v>1</v>
      </c>
      <c r="AC432" s="3">
        <f t="shared" si="35"/>
        <v>1</v>
      </c>
      <c r="AD432" s="38">
        <f t="shared" si="33"/>
        <v>1</v>
      </c>
      <c r="AE432" s="11">
        <f t="shared" si="31"/>
        <v>0</v>
      </c>
      <c r="AF432" s="11">
        <f t="shared" si="34"/>
        <v>0</v>
      </c>
    </row>
    <row r="433" spans="1:32" x14ac:dyDescent="0.25">
      <c r="A433" t="s">
        <v>1375</v>
      </c>
      <c r="C433" s="1" t="s">
        <v>1378</v>
      </c>
      <c r="D433" s="3" t="s">
        <v>1379</v>
      </c>
      <c r="E433" s="3" t="s">
        <v>1380</v>
      </c>
      <c r="F433" t="s">
        <v>14</v>
      </c>
      <c r="G433">
        <v>0.09</v>
      </c>
      <c r="H433">
        <v>1</v>
      </c>
      <c r="I433">
        <v>0</v>
      </c>
      <c r="J433" s="11">
        <f t="shared" si="32"/>
        <v>1</v>
      </c>
      <c r="K433" s="2">
        <v>41857</v>
      </c>
      <c r="L433" t="s">
        <v>16</v>
      </c>
      <c r="M433" s="6">
        <v>0</v>
      </c>
      <c r="R433" s="8">
        <v>1</v>
      </c>
      <c r="AC433" s="3">
        <f t="shared" si="35"/>
        <v>1</v>
      </c>
      <c r="AD433" s="38">
        <f t="shared" si="33"/>
        <v>1</v>
      </c>
      <c r="AE433" s="11">
        <f t="shared" si="31"/>
        <v>0</v>
      </c>
      <c r="AF433" s="11">
        <f t="shared" si="34"/>
        <v>0</v>
      </c>
    </row>
    <row r="434" spans="1:32" x14ac:dyDescent="0.25">
      <c r="A434" t="s">
        <v>1375</v>
      </c>
      <c r="C434" s="1" t="s">
        <v>1381</v>
      </c>
      <c r="D434" s="3" t="s">
        <v>1382</v>
      </c>
      <c r="E434" s="3" t="s">
        <v>1383</v>
      </c>
      <c r="F434" t="s">
        <v>15</v>
      </c>
      <c r="G434">
        <v>10423</v>
      </c>
      <c r="H434">
        <v>30</v>
      </c>
      <c r="I434">
        <v>0</v>
      </c>
      <c r="J434" s="11">
        <f t="shared" si="32"/>
        <v>30</v>
      </c>
      <c r="K434" s="2">
        <v>45358</v>
      </c>
      <c r="L434" t="s">
        <v>21</v>
      </c>
      <c r="M434" s="6">
        <v>0</v>
      </c>
      <c r="O434" s="8">
        <v>5</v>
      </c>
      <c r="P434" s="8">
        <v>15</v>
      </c>
      <c r="Q434" s="8">
        <v>10</v>
      </c>
      <c r="AC434" s="3">
        <f t="shared" si="35"/>
        <v>30</v>
      </c>
      <c r="AD434" s="38">
        <f t="shared" si="33"/>
        <v>30</v>
      </c>
      <c r="AE434" s="11">
        <f t="shared" si="31"/>
        <v>0</v>
      </c>
      <c r="AF434" s="11">
        <f t="shared" si="34"/>
        <v>0</v>
      </c>
    </row>
    <row r="435" spans="1:32" x14ac:dyDescent="0.25">
      <c r="A435" t="s">
        <v>1375</v>
      </c>
      <c r="C435" s="1" t="s">
        <v>1384</v>
      </c>
      <c r="D435" s="3" t="s">
        <v>1385</v>
      </c>
      <c r="E435" s="3" t="s">
        <v>1386</v>
      </c>
      <c r="F435" t="s">
        <v>15</v>
      </c>
      <c r="G435">
        <v>23021</v>
      </c>
      <c r="H435">
        <v>62</v>
      </c>
      <c r="I435">
        <v>0</v>
      </c>
      <c r="J435" s="11">
        <f t="shared" si="32"/>
        <v>62</v>
      </c>
      <c r="K435" s="2">
        <v>45358</v>
      </c>
      <c r="L435" t="s">
        <v>21</v>
      </c>
      <c r="M435" s="6">
        <v>0</v>
      </c>
      <c r="O435" s="8">
        <v>12</v>
      </c>
      <c r="P435" s="8">
        <v>20</v>
      </c>
      <c r="Q435" s="8">
        <v>20</v>
      </c>
      <c r="R435" s="8">
        <v>10</v>
      </c>
      <c r="AC435" s="3">
        <f t="shared" si="35"/>
        <v>62</v>
      </c>
      <c r="AD435" s="38">
        <f t="shared" si="33"/>
        <v>62</v>
      </c>
      <c r="AE435" s="11">
        <f t="shared" si="31"/>
        <v>0</v>
      </c>
      <c r="AF435" s="11">
        <f t="shared" si="34"/>
        <v>0</v>
      </c>
    </row>
    <row r="436" spans="1:32" x14ac:dyDescent="0.25">
      <c r="A436" t="s">
        <v>1375</v>
      </c>
      <c r="B436" s="1" t="s">
        <v>1376</v>
      </c>
      <c r="C436" s="1" t="s">
        <v>1387</v>
      </c>
      <c r="D436" s="3" t="s">
        <v>1377</v>
      </c>
      <c r="E436" s="3" t="s">
        <v>1388</v>
      </c>
      <c r="F436" t="s">
        <v>15</v>
      </c>
      <c r="G436">
        <v>11492</v>
      </c>
      <c r="H436">
        <v>29</v>
      </c>
      <c r="I436">
        <v>0</v>
      </c>
      <c r="J436" s="11">
        <f t="shared" si="32"/>
        <v>29</v>
      </c>
      <c r="K436" s="2">
        <v>45365</v>
      </c>
      <c r="L436" t="s">
        <v>16</v>
      </c>
      <c r="M436" s="6">
        <v>0</v>
      </c>
      <c r="O436" s="8">
        <v>9</v>
      </c>
      <c r="P436" s="8">
        <v>10</v>
      </c>
      <c r="Q436" s="8">
        <v>10</v>
      </c>
      <c r="AC436" s="3">
        <f t="shared" si="35"/>
        <v>29</v>
      </c>
      <c r="AD436" s="38">
        <f t="shared" si="33"/>
        <v>29</v>
      </c>
      <c r="AE436" s="11">
        <f t="shared" si="31"/>
        <v>0</v>
      </c>
      <c r="AF436" s="11">
        <f t="shared" si="34"/>
        <v>0</v>
      </c>
    </row>
    <row r="437" spans="1:32" x14ac:dyDescent="0.25">
      <c r="A437" t="s">
        <v>1375</v>
      </c>
      <c r="C437" s="1" t="s">
        <v>1389</v>
      </c>
      <c r="D437" s="3" t="s">
        <v>1390</v>
      </c>
      <c r="E437" s="3" t="s">
        <v>1391</v>
      </c>
      <c r="F437" t="s">
        <v>15</v>
      </c>
      <c r="G437">
        <v>4774</v>
      </c>
      <c r="H437">
        <v>1</v>
      </c>
      <c r="I437">
        <v>0</v>
      </c>
      <c r="J437" s="11">
        <f t="shared" si="32"/>
        <v>1</v>
      </c>
      <c r="K437" s="2">
        <v>45421</v>
      </c>
      <c r="L437" t="s">
        <v>16</v>
      </c>
      <c r="M437" s="6">
        <v>0</v>
      </c>
      <c r="N437" s="8">
        <v>1</v>
      </c>
      <c r="AC437" s="3">
        <f t="shared" si="35"/>
        <v>1</v>
      </c>
      <c r="AD437" s="38">
        <f t="shared" si="33"/>
        <v>1</v>
      </c>
      <c r="AE437" s="11">
        <f t="shared" si="31"/>
        <v>0</v>
      </c>
      <c r="AF437" s="11">
        <f t="shared" si="34"/>
        <v>0</v>
      </c>
    </row>
    <row r="438" spans="1:32" x14ac:dyDescent="0.25">
      <c r="A438" t="s">
        <v>1375</v>
      </c>
      <c r="C438" s="1" t="s">
        <v>1392</v>
      </c>
      <c r="D438" s="3" t="s">
        <v>1393</v>
      </c>
      <c r="E438" s="3" t="s">
        <v>1394</v>
      </c>
      <c r="F438" t="s">
        <v>15</v>
      </c>
      <c r="G438">
        <v>5200</v>
      </c>
      <c r="H438">
        <v>13</v>
      </c>
      <c r="I438">
        <v>0</v>
      </c>
      <c r="J438" s="11">
        <f t="shared" si="32"/>
        <v>13</v>
      </c>
      <c r="K438" s="2">
        <v>45426</v>
      </c>
      <c r="L438" t="s">
        <v>16</v>
      </c>
      <c r="M438" s="6">
        <v>0</v>
      </c>
      <c r="N438" s="8">
        <v>3</v>
      </c>
      <c r="O438" s="8">
        <v>5</v>
      </c>
      <c r="P438" s="8">
        <v>5</v>
      </c>
      <c r="AC438" s="3">
        <f t="shared" si="35"/>
        <v>13</v>
      </c>
      <c r="AD438" s="38">
        <f t="shared" si="33"/>
        <v>13</v>
      </c>
      <c r="AE438" s="11">
        <f t="shared" si="31"/>
        <v>0</v>
      </c>
      <c r="AF438" s="11">
        <f t="shared" si="34"/>
        <v>0</v>
      </c>
    </row>
    <row r="439" spans="1:32" x14ac:dyDescent="0.25">
      <c r="A439" t="s">
        <v>1375</v>
      </c>
      <c r="C439" s="1" t="s">
        <v>1395</v>
      </c>
      <c r="D439" s="3" t="s">
        <v>1396</v>
      </c>
      <c r="E439" s="3" t="s">
        <v>1397</v>
      </c>
      <c r="F439" t="s">
        <v>14</v>
      </c>
      <c r="G439">
        <v>1165</v>
      </c>
      <c r="H439">
        <v>1</v>
      </c>
      <c r="I439">
        <v>1</v>
      </c>
      <c r="J439" s="11">
        <f t="shared" si="32"/>
        <v>0</v>
      </c>
      <c r="K439" s="2">
        <v>45569</v>
      </c>
      <c r="L439" t="s">
        <v>16</v>
      </c>
      <c r="M439" s="6">
        <v>0</v>
      </c>
      <c r="AC439" s="3">
        <f t="shared" si="35"/>
        <v>0</v>
      </c>
      <c r="AD439" s="38">
        <f t="shared" si="33"/>
        <v>0</v>
      </c>
      <c r="AE439" s="11">
        <f t="shared" si="31"/>
        <v>0</v>
      </c>
      <c r="AF439" s="11">
        <f t="shared" si="34"/>
        <v>0</v>
      </c>
    </row>
    <row r="440" spans="1:32" x14ac:dyDescent="0.25">
      <c r="A440" t="s">
        <v>1375</v>
      </c>
      <c r="C440" s="1" t="s">
        <v>1398</v>
      </c>
      <c r="D440" s="3" t="s">
        <v>1399</v>
      </c>
      <c r="E440" s="3" t="s">
        <v>1400</v>
      </c>
      <c r="F440" t="s">
        <v>14</v>
      </c>
      <c r="G440">
        <v>10547</v>
      </c>
      <c r="H440">
        <v>13</v>
      </c>
      <c r="I440">
        <v>0</v>
      </c>
      <c r="J440" s="11">
        <f t="shared" si="32"/>
        <v>13</v>
      </c>
      <c r="K440" s="2">
        <v>45722</v>
      </c>
      <c r="L440" t="s">
        <v>16</v>
      </c>
      <c r="M440" s="6">
        <v>0</v>
      </c>
      <c r="P440" s="8">
        <v>3</v>
      </c>
      <c r="Q440" s="8">
        <v>5</v>
      </c>
      <c r="R440" s="8">
        <v>5</v>
      </c>
      <c r="AC440" s="3">
        <f t="shared" si="35"/>
        <v>13</v>
      </c>
      <c r="AD440" s="38">
        <f t="shared" si="33"/>
        <v>13</v>
      </c>
      <c r="AE440" s="11">
        <f t="shared" si="31"/>
        <v>0</v>
      </c>
      <c r="AF440" s="11">
        <f t="shared" si="34"/>
        <v>0</v>
      </c>
    </row>
    <row r="441" spans="1:32" x14ac:dyDescent="0.25">
      <c r="A441" t="s">
        <v>1375</v>
      </c>
      <c r="C441" s="1" t="s">
        <v>1401</v>
      </c>
      <c r="D441" s="3" t="s">
        <v>1402</v>
      </c>
      <c r="E441" s="3" t="s">
        <v>1403</v>
      </c>
      <c r="F441" t="s">
        <v>14</v>
      </c>
      <c r="G441">
        <v>1486</v>
      </c>
      <c r="H441">
        <v>4</v>
      </c>
      <c r="I441">
        <v>0</v>
      </c>
      <c r="J441" s="11">
        <f t="shared" si="32"/>
        <v>4</v>
      </c>
      <c r="K441" s="2">
        <v>45758</v>
      </c>
      <c r="L441" t="s">
        <v>21</v>
      </c>
      <c r="M441" s="6">
        <v>0</v>
      </c>
      <c r="O441" s="8">
        <v>2</v>
      </c>
      <c r="P441" s="8">
        <v>2</v>
      </c>
      <c r="AC441" s="3">
        <f t="shared" si="35"/>
        <v>4</v>
      </c>
      <c r="AD441" s="38">
        <f t="shared" si="33"/>
        <v>4</v>
      </c>
      <c r="AE441" s="11">
        <f t="shared" si="31"/>
        <v>0</v>
      </c>
      <c r="AF441" s="11">
        <f t="shared" si="34"/>
        <v>0</v>
      </c>
    </row>
    <row r="442" spans="1:32" x14ac:dyDescent="0.25">
      <c r="A442" t="s">
        <v>1375</v>
      </c>
      <c r="C442" s="1" t="s">
        <v>1404</v>
      </c>
      <c r="D442" s="3" t="s">
        <v>1405</v>
      </c>
      <c r="E442" s="3" t="s">
        <v>1406</v>
      </c>
      <c r="F442" t="s">
        <v>15</v>
      </c>
      <c r="G442">
        <v>714</v>
      </c>
      <c r="H442">
        <v>1</v>
      </c>
      <c r="I442">
        <v>0</v>
      </c>
      <c r="J442" s="11">
        <f t="shared" si="32"/>
        <v>1</v>
      </c>
      <c r="K442" s="2">
        <v>45772</v>
      </c>
      <c r="L442" t="s">
        <v>76</v>
      </c>
      <c r="M442" s="6">
        <v>1</v>
      </c>
      <c r="AC442" s="3">
        <f t="shared" si="35"/>
        <v>0</v>
      </c>
      <c r="AD442" s="38">
        <f t="shared" si="33"/>
        <v>0</v>
      </c>
      <c r="AE442" s="11">
        <f t="shared" si="31"/>
        <v>-1</v>
      </c>
      <c r="AF442" s="11">
        <f t="shared" si="34"/>
        <v>0</v>
      </c>
    </row>
    <row r="443" spans="1:32" x14ac:dyDescent="0.25">
      <c r="A443" t="s">
        <v>1407</v>
      </c>
      <c r="C443" s="1" t="s">
        <v>1408</v>
      </c>
      <c r="D443" s="3" t="s">
        <v>1409</v>
      </c>
      <c r="E443" s="3" t="s">
        <v>1410</v>
      </c>
      <c r="F443" t="s">
        <v>14</v>
      </c>
      <c r="G443">
        <v>7.0000000000000007E-2</v>
      </c>
      <c r="H443">
        <v>1</v>
      </c>
      <c r="I443">
        <v>1</v>
      </c>
      <c r="J443" s="11">
        <f t="shared" si="32"/>
        <v>0</v>
      </c>
      <c r="K443" s="2">
        <v>42566</v>
      </c>
      <c r="L443" t="s">
        <v>16</v>
      </c>
      <c r="M443" s="6">
        <v>0</v>
      </c>
      <c r="AC443" s="3">
        <f t="shared" si="35"/>
        <v>0</v>
      </c>
      <c r="AD443" s="38">
        <f t="shared" si="33"/>
        <v>0</v>
      </c>
      <c r="AE443" s="11">
        <f t="shared" si="31"/>
        <v>0</v>
      </c>
      <c r="AF443" s="11">
        <f t="shared" si="34"/>
        <v>0</v>
      </c>
    </row>
    <row r="444" spans="1:32" x14ac:dyDescent="0.25">
      <c r="A444" t="s">
        <v>1407</v>
      </c>
      <c r="C444" s="1" t="s">
        <v>1411</v>
      </c>
      <c r="D444" s="3" t="s">
        <v>1412</v>
      </c>
      <c r="E444" s="3" t="s">
        <v>1413</v>
      </c>
      <c r="F444" t="s">
        <v>15</v>
      </c>
      <c r="G444">
        <v>0.22</v>
      </c>
      <c r="H444">
        <v>3</v>
      </c>
      <c r="I444">
        <v>0</v>
      </c>
      <c r="J444" s="11">
        <f t="shared" si="32"/>
        <v>3</v>
      </c>
      <c r="K444" s="2">
        <v>42578</v>
      </c>
      <c r="L444" t="s">
        <v>16</v>
      </c>
      <c r="M444" s="6">
        <v>0</v>
      </c>
      <c r="P444" s="8">
        <v>1</v>
      </c>
      <c r="Q444" s="8">
        <v>1</v>
      </c>
      <c r="R444" s="8">
        <v>1</v>
      </c>
      <c r="AC444" s="3">
        <f t="shared" si="35"/>
        <v>3</v>
      </c>
      <c r="AD444" s="38">
        <f t="shared" si="33"/>
        <v>3</v>
      </c>
      <c r="AE444" s="11">
        <f t="shared" si="31"/>
        <v>0</v>
      </c>
      <c r="AF444" s="11">
        <f t="shared" si="34"/>
        <v>0</v>
      </c>
    </row>
    <row r="445" spans="1:32" x14ac:dyDescent="0.25">
      <c r="A445" t="s">
        <v>1407</v>
      </c>
      <c r="C445" s="1" t="s">
        <v>1414</v>
      </c>
      <c r="D445" s="3" t="s">
        <v>1415</v>
      </c>
      <c r="E445" s="3" t="s">
        <v>1416</v>
      </c>
      <c r="F445" t="s">
        <v>15</v>
      </c>
      <c r="G445">
        <v>1099</v>
      </c>
      <c r="H445">
        <v>2</v>
      </c>
      <c r="I445">
        <v>0</v>
      </c>
      <c r="J445" s="11">
        <f t="shared" si="32"/>
        <v>2</v>
      </c>
      <c r="K445" s="2">
        <v>44147</v>
      </c>
      <c r="L445" t="s">
        <v>16</v>
      </c>
      <c r="M445" s="6">
        <v>0</v>
      </c>
      <c r="N445" s="8">
        <v>1</v>
      </c>
      <c r="O445" s="8">
        <v>1</v>
      </c>
      <c r="AC445" s="3">
        <f t="shared" si="35"/>
        <v>2</v>
      </c>
      <c r="AD445" s="38">
        <f t="shared" si="33"/>
        <v>2</v>
      </c>
      <c r="AE445" s="11">
        <f t="shared" si="31"/>
        <v>0</v>
      </c>
      <c r="AF445" s="11">
        <f t="shared" si="34"/>
        <v>0</v>
      </c>
    </row>
    <row r="446" spans="1:32" x14ac:dyDescent="0.25">
      <c r="A446" t="s">
        <v>1407</v>
      </c>
      <c r="C446" s="1" t="s">
        <v>1417</v>
      </c>
      <c r="D446" s="3" t="s">
        <v>1418</v>
      </c>
      <c r="E446" s="3" t="s">
        <v>1419</v>
      </c>
      <c r="F446" t="s">
        <v>15</v>
      </c>
      <c r="G446">
        <v>1863</v>
      </c>
      <c r="H446">
        <v>1</v>
      </c>
      <c r="I446">
        <v>0</v>
      </c>
      <c r="J446" s="11">
        <f t="shared" si="32"/>
        <v>1</v>
      </c>
      <c r="K446" s="2">
        <v>44425</v>
      </c>
      <c r="L446" t="s">
        <v>16</v>
      </c>
      <c r="M446" s="6">
        <v>0</v>
      </c>
      <c r="N446" s="8">
        <v>1</v>
      </c>
      <c r="AC446" s="3">
        <f t="shared" si="35"/>
        <v>1</v>
      </c>
      <c r="AD446" s="38">
        <f t="shared" si="33"/>
        <v>1</v>
      </c>
      <c r="AE446" s="11">
        <f t="shared" si="31"/>
        <v>0</v>
      </c>
      <c r="AF446" s="11">
        <f t="shared" si="34"/>
        <v>0</v>
      </c>
    </row>
    <row r="447" spans="1:32" x14ac:dyDescent="0.25">
      <c r="A447" t="s">
        <v>1407</v>
      </c>
      <c r="C447" s="1" t="s">
        <v>1420</v>
      </c>
      <c r="D447" s="3" t="s">
        <v>1421</v>
      </c>
      <c r="E447" s="3" t="s">
        <v>1422</v>
      </c>
      <c r="F447" t="s">
        <v>15</v>
      </c>
      <c r="G447">
        <v>1168</v>
      </c>
      <c r="H447">
        <v>1</v>
      </c>
      <c r="I447">
        <v>0</v>
      </c>
      <c r="J447" s="11">
        <f t="shared" si="32"/>
        <v>1</v>
      </c>
      <c r="K447" s="2">
        <v>44820</v>
      </c>
      <c r="L447" t="s">
        <v>16</v>
      </c>
      <c r="M447" s="6">
        <v>0</v>
      </c>
      <c r="N447" s="8">
        <v>1</v>
      </c>
      <c r="AC447" s="3">
        <f t="shared" si="35"/>
        <v>1</v>
      </c>
      <c r="AD447" s="38">
        <f t="shared" si="33"/>
        <v>1</v>
      </c>
      <c r="AE447" s="11">
        <f t="shared" si="31"/>
        <v>0</v>
      </c>
      <c r="AF447" s="11">
        <f t="shared" si="34"/>
        <v>0</v>
      </c>
    </row>
    <row r="448" spans="1:32" x14ac:dyDescent="0.25">
      <c r="A448" t="s">
        <v>1407</v>
      </c>
      <c r="C448" s="1" t="s">
        <v>1423</v>
      </c>
      <c r="D448" s="3" t="s">
        <v>1424</v>
      </c>
      <c r="E448" s="3" t="s">
        <v>1425</v>
      </c>
      <c r="F448" t="s">
        <v>15</v>
      </c>
      <c r="G448">
        <v>327</v>
      </c>
      <c r="H448">
        <v>1</v>
      </c>
      <c r="I448">
        <v>0</v>
      </c>
      <c r="J448" s="11">
        <f t="shared" si="32"/>
        <v>1</v>
      </c>
      <c r="K448" s="2">
        <v>44908</v>
      </c>
      <c r="L448" t="s">
        <v>76</v>
      </c>
      <c r="M448" s="6">
        <v>1</v>
      </c>
      <c r="AC448" s="3">
        <f t="shared" si="35"/>
        <v>0</v>
      </c>
      <c r="AD448" s="38">
        <f t="shared" si="33"/>
        <v>0</v>
      </c>
      <c r="AE448" s="11">
        <f t="shared" si="31"/>
        <v>-1</v>
      </c>
      <c r="AF448" s="11">
        <f t="shared" si="34"/>
        <v>0</v>
      </c>
    </row>
    <row r="449" spans="1:32" x14ac:dyDescent="0.25">
      <c r="A449" t="s">
        <v>1407</v>
      </c>
      <c r="C449" s="1" t="s">
        <v>1426</v>
      </c>
      <c r="D449" s="3" t="s">
        <v>1427</v>
      </c>
      <c r="E449" s="3" t="s">
        <v>1428</v>
      </c>
      <c r="F449" t="s">
        <v>15</v>
      </c>
      <c r="G449">
        <v>912</v>
      </c>
      <c r="H449">
        <v>1</v>
      </c>
      <c r="I449">
        <v>0</v>
      </c>
      <c r="J449" s="11">
        <f t="shared" si="32"/>
        <v>1</v>
      </c>
      <c r="K449" s="2">
        <v>45072</v>
      </c>
      <c r="L449" t="s">
        <v>76</v>
      </c>
      <c r="M449" s="6">
        <v>1</v>
      </c>
      <c r="AC449" s="3">
        <f t="shared" si="35"/>
        <v>0</v>
      </c>
      <c r="AD449" s="38">
        <f t="shared" si="33"/>
        <v>0</v>
      </c>
      <c r="AE449" s="11">
        <f t="shared" si="31"/>
        <v>-1</v>
      </c>
      <c r="AF449" s="11">
        <f t="shared" si="34"/>
        <v>0</v>
      </c>
    </row>
    <row r="450" spans="1:32" x14ac:dyDescent="0.25">
      <c r="A450" t="s">
        <v>1407</v>
      </c>
      <c r="C450" s="1" t="s">
        <v>1429</v>
      </c>
      <c r="D450" s="3" t="s">
        <v>1430</v>
      </c>
      <c r="E450" s="3" t="s">
        <v>1431</v>
      </c>
      <c r="F450" t="s">
        <v>14</v>
      </c>
      <c r="G450">
        <v>2054</v>
      </c>
      <c r="H450">
        <v>3</v>
      </c>
      <c r="I450">
        <v>0</v>
      </c>
      <c r="J450" s="11">
        <f t="shared" ref="J450:J513" si="36">SUM(H450,-I450)</f>
        <v>3</v>
      </c>
      <c r="K450" s="2">
        <v>45177</v>
      </c>
      <c r="L450" t="s">
        <v>16</v>
      </c>
      <c r="M450" s="6">
        <v>0</v>
      </c>
      <c r="N450" s="8">
        <v>1</v>
      </c>
      <c r="O450" s="8">
        <v>1</v>
      </c>
      <c r="P450" s="8">
        <v>1</v>
      </c>
      <c r="AC450" s="3">
        <f t="shared" si="35"/>
        <v>3</v>
      </c>
      <c r="AD450" s="38">
        <f t="shared" ref="AD450:AD513" si="37">SUM(N450:R450)</f>
        <v>3</v>
      </c>
      <c r="AE450" s="11">
        <f t="shared" ref="AE450:AE513" si="38">SUM(AC450,-J450)</f>
        <v>0</v>
      </c>
      <c r="AF450" s="11">
        <f t="shared" ref="AF450:AF513" si="39">SUM(AE450,M450)</f>
        <v>0</v>
      </c>
    </row>
    <row r="451" spans="1:32" x14ac:dyDescent="0.25">
      <c r="A451" t="s">
        <v>1407</v>
      </c>
      <c r="C451" s="1" t="s">
        <v>1432</v>
      </c>
      <c r="D451" s="3" t="s">
        <v>1433</v>
      </c>
      <c r="E451" s="3" t="s">
        <v>1434</v>
      </c>
      <c r="F451" t="s">
        <v>14</v>
      </c>
      <c r="G451">
        <v>993</v>
      </c>
      <c r="H451">
        <v>1</v>
      </c>
      <c r="I451">
        <v>1</v>
      </c>
      <c r="J451" s="11">
        <f t="shared" si="36"/>
        <v>0</v>
      </c>
      <c r="K451" s="2">
        <v>45352</v>
      </c>
      <c r="L451" t="s">
        <v>16</v>
      </c>
      <c r="M451" s="6">
        <v>0</v>
      </c>
      <c r="AC451" s="3">
        <f t="shared" si="35"/>
        <v>0</v>
      </c>
      <c r="AD451" s="38">
        <f t="shared" si="37"/>
        <v>0</v>
      </c>
      <c r="AE451" s="11">
        <f t="shared" si="38"/>
        <v>0</v>
      </c>
      <c r="AF451" s="11">
        <f t="shared" si="39"/>
        <v>0</v>
      </c>
    </row>
    <row r="452" spans="1:32" x14ac:dyDescent="0.25">
      <c r="A452" t="s">
        <v>1407</v>
      </c>
      <c r="C452" s="1" t="s">
        <v>1435</v>
      </c>
      <c r="D452" s="3" t="s">
        <v>1436</v>
      </c>
      <c r="E452" s="3" t="s">
        <v>1437</v>
      </c>
      <c r="F452" t="s">
        <v>15</v>
      </c>
      <c r="G452">
        <v>768</v>
      </c>
      <c r="H452">
        <v>1</v>
      </c>
      <c r="I452">
        <v>0</v>
      </c>
      <c r="J452" s="11">
        <f t="shared" si="36"/>
        <v>1</v>
      </c>
      <c r="K452" s="2">
        <v>45447</v>
      </c>
      <c r="L452" t="s">
        <v>21</v>
      </c>
      <c r="M452" s="6">
        <v>0</v>
      </c>
      <c r="O452" s="8">
        <v>1</v>
      </c>
      <c r="AC452" s="3">
        <f t="shared" si="35"/>
        <v>1</v>
      </c>
      <c r="AD452" s="38">
        <f t="shared" si="37"/>
        <v>1</v>
      </c>
      <c r="AE452" s="11">
        <f t="shared" si="38"/>
        <v>0</v>
      </c>
      <c r="AF452" s="11">
        <f t="shared" si="39"/>
        <v>0</v>
      </c>
    </row>
    <row r="453" spans="1:32" x14ac:dyDescent="0.25">
      <c r="A453" t="s">
        <v>1407</v>
      </c>
      <c r="C453" s="1" t="s">
        <v>1438</v>
      </c>
      <c r="D453" s="3" t="s">
        <v>1439</v>
      </c>
      <c r="E453" s="3" t="s">
        <v>1440</v>
      </c>
      <c r="F453" t="s">
        <v>14</v>
      </c>
      <c r="G453">
        <v>2073</v>
      </c>
      <c r="H453">
        <v>1</v>
      </c>
      <c r="I453">
        <v>1</v>
      </c>
      <c r="J453" s="11">
        <f t="shared" si="36"/>
        <v>0</v>
      </c>
      <c r="K453" s="2">
        <v>45678</v>
      </c>
      <c r="L453" t="s">
        <v>21</v>
      </c>
      <c r="M453" s="6">
        <v>0</v>
      </c>
      <c r="AC453" s="3">
        <f t="shared" si="35"/>
        <v>0</v>
      </c>
      <c r="AD453" s="38">
        <f t="shared" si="37"/>
        <v>0</v>
      </c>
      <c r="AE453" s="11">
        <f t="shared" si="38"/>
        <v>0</v>
      </c>
      <c r="AF453" s="11">
        <f t="shared" si="39"/>
        <v>0</v>
      </c>
    </row>
    <row r="454" spans="1:32" x14ac:dyDescent="0.25">
      <c r="A454" t="s">
        <v>1407</v>
      </c>
      <c r="C454" s="1" t="s">
        <v>1441</v>
      </c>
      <c r="D454" s="3" t="s">
        <v>1442</v>
      </c>
      <c r="E454" s="3" t="s">
        <v>1443</v>
      </c>
      <c r="F454" t="s">
        <v>14</v>
      </c>
      <c r="G454">
        <v>4603</v>
      </c>
      <c r="H454">
        <v>1</v>
      </c>
      <c r="I454">
        <v>1</v>
      </c>
      <c r="J454" s="11">
        <f t="shared" si="36"/>
        <v>0</v>
      </c>
      <c r="K454" s="2">
        <v>45684</v>
      </c>
      <c r="L454" t="s">
        <v>16</v>
      </c>
      <c r="M454" s="6">
        <v>0</v>
      </c>
      <c r="AC454" s="3">
        <f t="shared" si="35"/>
        <v>0</v>
      </c>
      <c r="AD454" s="38">
        <f t="shared" si="37"/>
        <v>0</v>
      </c>
      <c r="AE454" s="11">
        <f t="shared" si="38"/>
        <v>0</v>
      </c>
      <c r="AF454" s="11">
        <f t="shared" si="39"/>
        <v>0</v>
      </c>
    </row>
    <row r="455" spans="1:32" x14ac:dyDescent="0.25">
      <c r="A455" t="s">
        <v>1407</v>
      </c>
      <c r="C455" s="1" t="s">
        <v>1444</v>
      </c>
      <c r="D455" s="3" t="s">
        <v>1445</v>
      </c>
      <c r="E455" s="3" t="s">
        <v>1446</v>
      </c>
      <c r="F455" t="s">
        <v>15</v>
      </c>
      <c r="G455">
        <v>234</v>
      </c>
      <c r="H455">
        <v>1</v>
      </c>
      <c r="I455">
        <v>0</v>
      </c>
      <c r="J455" s="11">
        <f t="shared" si="36"/>
        <v>1</v>
      </c>
      <c r="K455" s="2">
        <v>45688</v>
      </c>
      <c r="L455" t="s">
        <v>21</v>
      </c>
      <c r="M455" s="6">
        <v>0</v>
      </c>
      <c r="O455" s="8">
        <v>1</v>
      </c>
      <c r="AC455" s="3">
        <f t="shared" si="35"/>
        <v>1</v>
      </c>
      <c r="AD455" s="38">
        <f t="shared" si="37"/>
        <v>1</v>
      </c>
      <c r="AE455" s="11">
        <f t="shared" si="38"/>
        <v>0</v>
      </c>
      <c r="AF455" s="11">
        <f t="shared" si="39"/>
        <v>0</v>
      </c>
    </row>
    <row r="456" spans="1:32" x14ac:dyDescent="0.25">
      <c r="A456" t="s">
        <v>1407</v>
      </c>
      <c r="C456" s="1" t="s">
        <v>1447</v>
      </c>
      <c r="D456" s="3" t="s">
        <v>1448</v>
      </c>
      <c r="E456" s="3" t="s">
        <v>1449</v>
      </c>
      <c r="F456" t="s">
        <v>14</v>
      </c>
      <c r="G456">
        <v>2746</v>
      </c>
      <c r="H456">
        <v>1</v>
      </c>
      <c r="I456">
        <v>0</v>
      </c>
      <c r="J456" s="11">
        <f t="shared" si="36"/>
        <v>1</v>
      </c>
      <c r="K456" s="2">
        <v>45778</v>
      </c>
      <c r="L456" t="s">
        <v>21</v>
      </c>
      <c r="M456" s="6">
        <v>0</v>
      </c>
      <c r="O456" s="8">
        <v>1</v>
      </c>
      <c r="AC456" s="3">
        <f t="shared" si="35"/>
        <v>1</v>
      </c>
      <c r="AD456" s="38">
        <f t="shared" si="37"/>
        <v>1</v>
      </c>
      <c r="AE456" s="11">
        <f t="shared" si="38"/>
        <v>0</v>
      </c>
      <c r="AF456" s="11">
        <f t="shared" si="39"/>
        <v>0</v>
      </c>
    </row>
    <row r="457" spans="1:32" x14ac:dyDescent="0.25">
      <c r="A457" t="s">
        <v>1407</v>
      </c>
      <c r="C457" s="1" t="s">
        <v>1450</v>
      </c>
      <c r="D457" s="3" t="s">
        <v>1451</v>
      </c>
      <c r="E457" s="3" t="s">
        <v>1452</v>
      </c>
      <c r="F457" t="s">
        <v>15</v>
      </c>
      <c r="G457">
        <v>1593</v>
      </c>
      <c r="H457">
        <v>2</v>
      </c>
      <c r="I457">
        <v>0</v>
      </c>
      <c r="J457" s="11">
        <f t="shared" si="36"/>
        <v>2</v>
      </c>
      <c r="K457" s="2">
        <v>45827</v>
      </c>
      <c r="L457" t="s">
        <v>21</v>
      </c>
      <c r="M457" s="6">
        <v>0</v>
      </c>
      <c r="O457" s="8">
        <v>1</v>
      </c>
      <c r="P457" s="8">
        <v>1</v>
      </c>
      <c r="AC457" s="3">
        <f t="shared" si="35"/>
        <v>2</v>
      </c>
      <c r="AD457" s="38">
        <f t="shared" si="37"/>
        <v>2</v>
      </c>
      <c r="AE457" s="11">
        <f t="shared" si="38"/>
        <v>0</v>
      </c>
      <c r="AF457" s="11">
        <f t="shared" si="39"/>
        <v>0</v>
      </c>
    </row>
    <row r="458" spans="1:32" x14ac:dyDescent="0.25">
      <c r="A458" t="s">
        <v>1407</v>
      </c>
      <c r="C458" s="1" t="s">
        <v>1453</v>
      </c>
      <c r="D458" s="3" t="s">
        <v>1454</v>
      </c>
      <c r="E458" s="3" t="s">
        <v>1455</v>
      </c>
      <c r="F458" t="s">
        <v>14</v>
      </c>
      <c r="G458">
        <v>254</v>
      </c>
      <c r="H458">
        <v>1</v>
      </c>
      <c r="I458">
        <v>0</v>
      </c>
      <c r="J458" s="11">
        <f t="shared" si="36"/>
        <v>1</v>
      </c>
      <c r="K458" s="2">
        <v>45848</v>
      </c>
      <c r="L458" t="s">
        <v>21</v>
      </c>
      <c r="M458" s="6">
        <v>0</v>
      </c>
      <c r="O458" s="8">
        <v>1</v>
      </c>
      <c r="AC458" s="3">
        <f t="shared" si="35"/>
        <v>1</v>
      </c>
      <c r="AD458" s="38">
        <f t="shared" si="37"/>
        <v>1</v>
      </c>
      <c r="AE458" s="11">
        <f t="shared" si="38"/>
        <v>0</v>
      </c>
      <c r="AF458" s="11">
        <f t="shared" si="39"/>
        <v>0</v>
      </c>
    </row>
    <row r="459" spans="1:32" x14ac:dyDescent="0.25">
      <c r="A459" t="s">
        <v>1407</v>
      </c>
      <c r="C459" s="1" t="s">
        <v>1456</v>
      </c>
      <c r="D459" s="3" t="s">
        <v>1457</v>
      </c>
      <c r="E459" s="3" t="s">
        <v>1458</v>
      </c>
      <c r="F459" t="s">
        <v>14</v>
      </c>
      <c r="G459">
        <v>843</v>
      </c>
      <c r="H459">
        <v>1</v>
      </c>
      <c r="I459">
        <v>0</v>
      </c>
      <c r="J459" s="11">
        <f t="shared" si="36"/>
        <v>1</v>
      </c>
      <c r="K459" s="2">
        <v>46087</v>
      </c>
      <c r="L459" t="s">
        <v>21</v>
      </c>
      <c r="M459" s="6">
        <v>0</v>
      </c>
      <c r="P459" s="8">
        <v>1</v>
      </c>
      <c r="AC459" s="3">
        <f t="shared" si="35"/>
        <v>1</v>
      </c>
      <c r="AD459" s="38">
        <f t="shared" si="37"/>
        <v>1</v>
      </c>
      <c r="AE459" s="11">
        <f t="shared" si="38"/>
        <v>0</v>
      </c>
      <c r="AF459" s="11">
        <f t="shared" si="39"/>
        <v>0</v>
      </c>
    </row>
    <row r="460" spans="1:32" x14ac:dyDescent="0.25">
      <c r="A460" t="s">
        <v>1459</v>
      </c>
      <c r="C460" s="1" t="s">
        <v>1460</v>
      </c>
      <c r="D460" s="3" t="s">
        <v>1461</v>
      </c>
      <c r="E460" s="3" t="s">
        <v>1462</v>
      </c>
      <c r="F460" t="s">
        <v>14</v>
      </c>
      <c r="G460">
        <v>820</v>
      </c>
      <c r="H460">
        <v>1</v>
      </c>
      <c r="I460">
        <v>1</v>
      </c>
      <c r="J460" s="11">
        <f t="shared" si="36"/>
        <v>0</v>
      </c>
      <c r="K460" s="2">
        <v>45785</v>
      </c>
      <c r="L460" t="s">
        <v>16</v>
      </c>
      <c r="M460" s="6">
        <v>0</v>
      </c>
      <c r="AC460" s="3">
        <f t="shared" si="35"/>
        <v>0</v>
      </c>
      <c r="AD460" s="38">
        <f t="shared" si="37"/>
        <v>0</v>
      </c>
      <c r="AE460" s="11">
        <f t="shared" si="38"/>
        <v>0</v>
      </c>
      <c r="AF460" s="11">
        <f t="shared" si="39"/>
        <v>0</v>
      </c>
    </row>
    <row r="461" spans="1:32" x14ac:dyDescent="0.25">
      <c r="A461" t="s">
        <v>1459</v>
      </c>
      <c r="C461" s="1" t="s">
        <v>1463</v>
      </c>
      <c r="D461" s="3" t="s">
        <v>1461</v>
      </c>
      <c r="E461" s="3" t="s">
        <v>1464</v>
      </c>
      <c r="F461" t="s">
        <v>14</v>
      </c>
      <c r="G461">
        <v>820</v>
      </c>
      <c r="H461">
        <v>1</v>
      </c>
      <c r="I461">
        <v>1</v>
      </c>
      <c r="J461" s="11">
        <f t="shared" si="36"/>
        <v>0</v>
      </c>
      <c r="K461" s="2">
        <v>45883</v>
      </c>
      <c r="L461" t="s">
        <v>21</v>
      </c>
      <c r="M461" s="6">
        <v>0</v>
      </c>
      <c r="AC461" s="3">
        <f t="shared" si="35"/>
        <v>0</v>
      </c>
      <c r="AD461" s="38">
        <f t="shared" si="37"/>
        <v>0</v>
      </c>
      <c r="AE461" s="11">
        <f t="shared" si="38"/>
        <v>0</v>
      </c>
      <c r="AF461" s="11">
        <f t="shared" si="39"/>
        <v>0</v>
      </c>
    </row>
    <row r="462" spans="1:32" x14ac:dyDescent="0.25">
      <c r="A462" t="s">
        <v>1459</v>
      </c>
      <c r="C462" s="1" t="s">
        <v>1465</v>
      </c>
      <c r="D462" s="3" t="s">
        <v>1466</v>
      </c>
      <c r="E462" s="3" t="s">
        <v>1467</v>
      </c>
      <c r="F462" t="s">
        <v>14</v>
      </c>
      <c r="G462">
        <v>399</v>
      </c>
      <c r="H462">
        <v>1</v>
      </c>
      <c r="I462">
        <v>0</v>
      </c>
      <c r="J462" s="11">
        <f t="shared" si="36"/>
        <v>1</v>
      </c>
      <c r="K462" s="2">
        <v>46042</v>
      </c>
      <c r="L462" t="s">
        <v>21</v>
      </c>
      <c r="M462" s="6">
        <v>0</v>
      </c>
      <c r="O462" s="8">
        <v>1</v>
      </c>
      <c r="AC462" s="3">
        <f t="shared" si="35"/>
        <v>1</v>
      </c>
      <c r="AD462" s="38">
        <f t="shared" si="37"/>
        <v>1</v>
      </c>
      <c r="AE462" s="11">
        <f t="shared" si="38"/>
        <v>0</v>
      </c>
      <c r="AF462" s="11">
        <f t="shared" si="39"/>
        <v>0</v>
      </c>
    </row>
    <row r="463" spans="1:32" x14ac:dyDescent="0.25">
      <c r="A463" t="s">
        <v>1468</v>
      </c>
      <c r="C463" s="1" t="s">
        <v>1469</v>
      </c>
      <c r="D463" s="3" t="s">
        <v>1470</v>
      </c>
      <c r="E463" s="3" t="s">
        <v>1471</v>
      </c>
      <c r="F463" t="s">
        <v>14</v>
      </c>
      <c r="G463">
        <v>7332</v>
      </c>
      <c r="H463">
        <v>1</v>
      </c>
      <c r="I463">
        <v>0</v>
      </c>
      <c r="J463" s="11">
        <f t="shared" si="36"/>
        <v>1</v>
      </c>
      <c r="K463" s="2">
        <v>44861</v>
      </c>
      <c r="L463" t="s">
        <v>21</v>
      </c>
      <c r="M463" s="6">
        <v>0</v>
      </c>
      <c r="O463" s="8">
        <v>1</v>
      </c>
      <c r="AC463" s="3">
        <f t="shared" si="35"/>
        <v>1</v>
      </c>
      <c r="AD463" s="38">
        <f t="shared" si="37"/>
        <v>1</v>
      </c>
      <c r="AE463" s="11">
        <f t="shared" si="38"/>
        <v>0</v>
      </c>
      <c r="AF463" s="11">
        <f t="shared" si="39"/>
        <v>0</v>
      </c>
    </row>
    <row r="464" spans="1:32" x14ac:dyDescent="0.25">
      <c r="A464" t="s">
        <v>1468</v>
      </c>
      <c r="C464" s="1" t="s">
        <v>1472</v>
      </c>
      <c r="D464" s="3" t="s">
        <v>1473</v>
      </c>
      <c r="E464" s="3" t="s">
        <v>1474</v>
      </c>
      <c r="F464" t="s">
        <v>14</v>
      </c>
      <c r="G464">
        <v>710</v>
      </c>
      <c r="H464">
        <v>1</v>
      </c>
      <c r="I464">
        <v>0</v>
      </c>
      <c r="J464" s="11">
        <f t="shared" si="36"/>
        <v>1</v>
      </c>
      <c r="K464" s="2">
        <v>44883</v>
      </c>
      <c r="L464" t="s">
        <v>16</v>
      </c>
      <c r="M464" s="6">
        <v>0</v>
      </c>
      <c r="N464" s="8">
        <v>1</v>
      </c>
      <c r="AC464" s="3">
        <f t="shared" si="35"/>
        <v>1</v>
      </c>
      <c r="AD464" s="38">
        <f t="shared" si="37"/>
        <v>1</v>
      </c>
      <c r="AE464" s="11">
        <f t="shared" si="38"/>
        <v>0</v>
      </c>
      <c r="AF464" s="11">
        <f t="shared" si="39"/>
        <v>0</v>
      </c>
    </row>
    <row r="465" spans="1:32" x14ac:dyDescent="0.25">
      <c r="A465" t="s">
        <v>1468</v>
      </c>
      <c r="C465" s="1" t="s">
        <v>1475</v>
      </c>
      <c r="D465" s="3" t="s">
        <v>1476</v>
      </c>
      <c r="E465" s="3" t="s">
        <v>1477</v>
      </c>
      <c r="F465" t="s">
        <v>15</v>
      </c>
      <c r="G465">
        <v>1988</v>
      </c>
      <c r="H465">
        <v>1</v>
      </c>
      <c r="I465">
        <v>0</v>
      </c>
      <c r="J465" s="11">
        <f t="shared" si="36"/>
        <v>1</v>
      </c>
      <c r="K465" s="2">
        <v>44883</v>
      </c>
      <c r="L465" t="s">
        <v>16</v>
      </c>
      <c r="M465" s="6">
        <v>0</v>
      </c>
      <c r="N465" s="8">
        <v>1</v>
      </c>
      <c r="AC465" s="3">
        <f t="shared" si="35"/>
        <v>1</v>
      </c>
      <c r="AD465" s="38">
        <f t="shared" si="37"/>
        <v>1</v>
      </c>
      <c r="AE465" s="11">
        <f t="shared" si="38"/>
        <v>0</v>
      </c>
      <c r="AF465" s="11">
        <f t="shared" si="39"/>
        <v>0</v>
      </c>
    </row>
    <row r="466" spans="1:32" x14ac:dyDescent="0.25">
      <c r="A466" t="s">
        <v>1468</v>
      </c>
      <c r="C466" s="1" t="s">
        <v>1478</v>
      </c>
      <c r="D466" s="3" t="s">
        <v>1479</v>
      </c>
      <c r="E466" s="3" t="s">
        <v>1480</v>
      </c>
      <c r="F466" t="s">
        <v>14</v>
      </c>
      <c r="G466">
        <v>895</v>
      </c>
      <c r="H466">
        <v>1</v>
      </c>
      <c r="I466">
        <v>0</v>
      </c>
      <c r="J466" s="11">
        <f t="shared" si="36"/>
        <v>1</v>
      </c>
      <c r="K466" s="2">
        <v>44894</v>
      </c>
      <c r="L466" t="s">
        <v>21</v>
      </c>
      <c r="M466" s="6">
        <v>0</v>
      </c>
      <c r="O466" s="8">
        <v>1</v>
      </c>
      <c r="AC466" s="3">
        <f t="shared" si="35"/>
        <v>1</v>
      </c>
      <c r="AD466" s="38">
        <f t="shared" si="37"/>
        <v>1</v>
      </c>
      <c r="AE466" s="11">
        <f t="shared" si="38"/>
        <v>0</v>
      </c>
      <c r="AF466" s="11">
        <f t="shared" si="39"/>
        <v>0</v>
      </c>
    </row>
    <row r="467" spans="1:32" x14ac:dyDescent="0.25">
      <c r="A467" t="s">
        <v>1468</v>
      </c>
      <c r="C467" s="1" t="s">
        <v>1481</v>
      </c>
      <c r="D467" s="3" t="s">
        <v>1482</v>
      </c>
      <c r="E467" s="3" t="s">
        <v>1483</v>
      </c>
      <c r="F467" t="s">
        <v>14</v>
      </c>
      <c r="G467">
        <v>1258</v>
      </c>
      <c r="H467">
        <v>1</v>
      </c>
      <c r="I467">
        <v>0</v>
      </c>
      <c r="J467" s="11">
        <f t="shared" si="36"/>
        <v>1</v>
      </c>
      <c r="K467" s="2">
        <v>45432</v>
      </c>
      <c r="L467" t="s">
        <v>76</v>
      </c>
      <c r="M467" s="6">
        <v>1</v>
      </c>
      <c r="AC467" s="3">
        <f t="shared" si="35"/>
        <v>0</v>
      </c>
      <c r="AD467" s="38">
        <f t="shared" si="37"/>
        <v>0</v>
      </c>
      <c r="AE467" s="11">
        <f t="shared" si="38"/>
        <v>-1</v>
      </c>
      <c r="AF467" s="11">
        <f t="shared" si="39"/>
        <v>0</v>
      </c>
    </row>
    <row r="468" spans="1:32" x14ac:dyDescent="0.25">
      <c r="A468" t="s">
        <v>1468</v>
      </c>
      <c r="C468" s="1" t="s">
        <v>1484</v>
      </c>
      <c r="D468" s="3" t="s">
        <v>1485</v>
      </c>
      <c r="E468" s="3" t="s">
        <v>1486</v>
      </c>
      <c r="F468" t="s">
        <v>14</v>
      </c>
      <c r="G468">
        <v>974</v>
      </c>
      <c r="H468">
        <v>1</v>
      </c>
      <c r="I468">
        <v>0</v>
      </c>
      <c r="J468" s="11">
        <f t="shared" si="36"/>
        <v>1</v>
      </c>
      <c r="K468" s="2">
        <v>45520</v>
      </c>
      <c r="L468" t="s">
        <v>76</v>
      </c>
      <c r="M468" s="6">
        <v>1</v>
      </c>
      <c r="AC468" s="3">
        <f t="shared" si="35"/>
        <v>0</v>
      </c>
      <c r="AD468" s="38">
        <f t="shared" si="37"/>
        <v>0</v>
      </c>
      <c r="AE468" s="11">
        <f t="shared" si="38"/>
        <v>-1</v>
      </c>
      <c r="AF468" s="11">
        <f t="shared" si="39"/>
        <v>0</v>
      </c>
    </row>
    <row r="469" spans="1:32" x14ac:dyDescent="0.25">
      <c r="A469" t="s">
        <v>1468</v>
      </c>
      <c r="B469" s="1" t="s">
        <v>2043</v>
      </c>
      <c r="C469" s="1" t="s">
        <v>1487</v>
      </c>
      <c r="D469" s="3" t="s">
        <v>1488</v>
      </c>
      <c r="E469" s="3" t="s">
        <v>1489</v>
      </c>
      <c r="F469" t="s">
        <v>15</v>
      </c>
      <c r="G469">
        <v>23451</v>
      </c>
      <c r="H469">
        <v>43</v>
      </c>
      <c r="I469">
        <v>0</v>
      </c>
      <c r="J469" s="11">
        <f t="shared" si="36"/>
        <v>43</v>
      </c>
      <c r="K469" s="2">
        <v>45604</v>
      </c>
      <c r="L469" t="s">
        <v>16</v>
      </c>
      <c r="M469" s="6">
        <v>0</v>
      </c>
      <c r="N469" s="8">
        <v>3</v>
      </c>
      <c r="O469" s="8">
        <v>20</v>
      </c>
      <c r="P469" s="8">
        <v>20</v>
      </c>
      <c r="AC469" s="3">
        <f t="shared" si="35"/>
        <v>43</v>
      </c>
      <c r="AD469" s="38">
        <f t="shared" si="37"/>
        <v>43</v>
      </c>
      <c r="AE469" s="11">
        <f t="shared" si="38"/>
        <v>0</v>
      </c>
      <c r="AF469" s="11">
        <f t="shared" si="39"/>
        <v>0</v>
      </c>
    </row>
    <row r="470" spans="1:32" x14ac:dyDescent="0.25">
      <c r="A470" t="s">
        <v>1468</v>
      </c>
      <c r="C470" s="1" t="s">
        <v>1490</v>
      </c>
      <c r="D470" s="3" t="s">
        <v>1491</v>
      </c>
      <c r="E470" s="3" t="s">
        <v>1492</v>
      </c>
      <c r="F470" t="s">
        <v>14</v>
      </c>
      <c r="G470">
        <v>15433</v>
      </c>
      <c r="H470">
        <v>1</v>
      </c>
      <c r="I470">
        <v>1</v>
      </c>
      <c r="J470" s="11">
        <f t="shared" si="36"/>
        <v>0</v>
      </c>
      <c r="K470" s="2">
        <v>45615</v>
      </c>
      <c r="L470" t="s">
        <v>16</v>
      </c>
      <c r="M470" s="6">
        <v>0</v>
      </c>
      <c r="AC470" s="3">
        <f t="shared" si="35"/>
        <v>0</v>
      </c>
      <c r="AD470" s="38">
        <f t="shared" si="37"/>
        <v>0</v>
      </c>
      <c r="AE470" s="11">
        <f t="shared" si="38"/>
        <v>0</v>
      </c>
      <c r="AF470" s="11">
        <f t="shared" si="39"/>
        <v>0</v>
      </c>
    </row>
    <row r="471" spans="1:32" x14ac:dyDescent="0.25">
      <c r="A471" t="s">
        <v>1468</v>
      </c>
      <c r="C471" s="1" t="s">
        <v>1493</v>
      </c>
      <c r="D471" s="3" t="s">
        <v>1494</v>
      </c>
      <c r="E471" s="3" t="s">
        <v>1495</v>
      </c>
      <c r="F471" t="s">
        <v>15</v>
      </c>
      <c r="G471">
        <v>465</v>
      </c>
      <c r="H471">
        <v>1</v>
      </c>
      <c r="I471">
        <v>0</v>
      </c>
      <c r="J471" s="11">
        <f t="shared" si="36"/>
        <v>1</v>
      </c>
      <c r="K471" s="2">
        <v>45674</v>
      </c>
      <c r="L471" t="s">
        <v>16</v>
      </c>
      <c r="M471" s="6">
        <v>0</v>
      </c>
      <c r="N471" s="8">
        <v>1</v>
      </c>
      <c r="AC471" s="3">
        <f t="shared" si="35"/>
        <v>1</v>
      </c>
      <c r="AD471" s="38">
        <f t="shared" si="37"/>
        <v>1</v>
      </c>
      <c r="AE471" s="11">
        <f t="shared" si="38"/>
        <v>0</v>
      </c>
      <c r="AF471" s="11">
        <f t="shared" si="39"/>
        <v>0</v>
      </c>
    </row>
    <row r="472" spans="1:32" x14ac:dyDescent="0.25">
      <c r="A472" t="s">
        <v>1468</v>
      </c>
      <c r="C472" s="1" t="s">
        <v>1496</v>
      </c>
      <c r="D472" s="3" t="s">
        <v>1497</v>
      </c>
      <c r="E472" s="3" t="s">
        <v>1498</v>
      </c>
      <c r="F472" t="s">
        <v>15</v>
      </c>
      <c r="G472">
        <v>784</v>
      </c>
      <c r="H472">
        <v>1</v>
      </c>
      <c r="I472">
        <v>0</v>
      </c>
      <c r="J472" s="11">
        <f t="shared" si="36"/>
        <v>1</v>
      </c>
      <c r="K472" s="2">
        <v>45715</v>
      </c>
      <c r="L472" t="s">
        <v>21</v>
      </c>
      <c r="M472" s="6">
        <v>0</v>
      </c>
      <c r="O472" s="8">
        <v>1</v>
      </c>
      <c r="AC472" s="3">
        <f t="shared" si="35"/>
        <v>1</v>
      </c>
      <c r="AD472" s="38">
        <f t="shared" si="37"/>
        <v>1</v>
      </c>
      <c r="AE472" s="11">
        <f t="shared" si="38"/>
        <v>0</v>
      </c>
      <c r="AF472" s="11">
        <f t="shared" si="39"/>
        <v>0</v>
      </c>
    </row>
    <row r="473" spans="1:32" x14ac:dyDescent="0.25">
      <c r="A473" t="s">
        <v>1468</v>
      </c>
      <c r="C473" s="1" t="s">
        <v>1499</v>
      </c>
      <c r="D473" s="3" t="s">
        <v>1500</v>
      </c>
      <c r="E473" s="3" t="s">
        <v>1501</v>
      </c>
      <c r="F473" t="s">
        <v>15</v>
      </c>
      <c r="G473">
        <v>677</v>
      </c>
      <c r="H473">
        <v>1</v>
      </c>
      <c r="I473">
        <v>0</v>
      </c>
      <c r="J473" s="11">
        <f t="shared" si="36"/>
        <v>1</v>
      </c>
      <c r="K473" s="2">
        <v>45742</v>
      </c>
      <c r="L473" t="s">
        <v>21</v>
      </c>
      <c r="M473" s="6">
        <v>0</v>
      </c>
      <c r="O473" s="8">
        <v>1</v>
      </c>
      <c r="AC473" s="3">
        <f t="shared" si="35"/>
        <v>1</v>
      </c>
      <c r="AD473" s="38">
        <f t="shared" si="37"/>
        <v>1</v>
      </c>
      <c r="AE473" s="11">
        <f t="shared" si="38"/>
        <v>0</v>
      </c>
      <c r="AF473" s="11">
        <f t="shared" si="39"/>
        <v>0</v>
      </c>
    </row>
    <row r="474" spans="1:32" x14ac:dyDescent="0.25">
      <c r="A474" t="s">
        <v>1468</v>
      </c>
      <c r="C474" s="1" t="s">
        <v>1502</v>
      </c>
      <c r="D474" s="3" t="s">
        <v>1503</v>
      </c>
      <c r="E474" s="3" t="s">
        <v>1504</v>
      </c>
      <c r="F474" t="s">
        <v>14</v>
      </c>
      <c r="G474">
        <v>2872</v>
      </c>
      <c r="H474">
        <v>1</v>
      </c>
      <c r="I474">
        <v>0</v>
      </c>
      <c r="J474" s="11">
        <f t="shared" si="36"/>
        <v>1</v>
      </c>
      <c r="K474" s="2">
        <v>45895</v>
      </c>
      <c r="L474" t="s">
        <v>21</v>
      </c>
      <c r="M474" s="6">
        <v>0</v>
      </c>
      <c r="O474" s="8">
        <v>1</v>
      </c>
      <c r="AC474" s="3">
        <f t="shared" si="35"/>
        <v>1</v>
      </c>
      <c r="AD474" s="38">
        <f t="shared" si="37"/>
        <v>1</v>
      </c>
      <c r="AE474" s="11">
        <f t="shared" si="38"/>
        <v>0</v>
      </c>
      <c r="AF474" s="11">
        <f t="shared" si="39"/>
        <v>0</v>
      </c>
    </row>
    <row r="475" spans="1:32" x14ac:dyDescent="0.25">
      <c r="A475" t="s">
        <v>1468</v>
      </c>
      <c r="B475" s="1" t="s">
        <v>2042</v>
      </c>
      <c r="C475" s="1" t="s">
        <v>1505</v>
      </c>
      <c r="D475" s="3" t="s">
        <v>1506</v>
      </c>
      <c r="E475" s="3" t="s">
        <v>1507</v>
      </c>
      <c r="F475" t="s">
        <v>14</v>
      </c>
      <c r="G475">
        <v>48602</v>
      </c>
      <c r="H475">
        <v>76</v>
      </c>
      <c r="I475">
        <v>0</v>
      </c>
      <c r="J475" s="11">
        <f t="shared" si="36"/>
        <v>76</v>
      </c>
      <c r="K475" s="2">
        <v>45915</v>
      </c>
      <c r="L475" t="s">
        <v>21</v>
      </c>
      <c r="M475" s="6">
        <v>0</v>
      </c>
      <c r="O475" s="8">
        <v>15</v>
      </c>
      <c r="P475" s="8">
        <v>20</v>
      </c>
      <c r="Q475" s="8">
        <v>25</v>
      </c>
      <c r="R475" s="8">
        <v>16</v>
      </c>
      <c r="AC475" s="3">
        <f t="shared" si="35"/>
        <v>76</v>
      </c>
      <c r="AD475" s="38">
        <f t="shared" si="37"/>
        <v>76</v>
      </c>
      <c r="AE475" s="11">
        <f t="shared" si="38"/>
        <v>0</v>
      </c>
      <c r="AF475" s="11">
        <f t="shared" si="39"/>
        <v>0</v>
      </c>
    </row>
    <row r="476" spans="1:32" x14ac:dyDescent="0.25">
      <c r="A476" t="s">
        <v>1468</v>
      </c>
      <c r="C476" s="1" t="s">
        <v>1508</v>
      </c>
      <c r="D476" s="3" t="s">
        <v>1509</v>
      </c>
      <c r="E476" s="3" t="s">
        <v>1510</v>
      </c>
      <c r="F476" t="s">
        <v>15</v>
      </c>
      <c r="G476">
        <v>1437</v>
      </c>
      <c r="H476">
        <v>1</v>
      </c>
      <c r="I476">
        <v>0</v>
      </c>
      <c r="J476" s="11">
        <f t="shared" si="36"/>
        <v>1</v>
      </c>
      <c r="K476" s="2">
        <v>45961</v>
      </c>
      <c r="L476" t="s">
        <v>16</v>
      </c>
      <c r="M476" s="6">
        <v>0</v>
      </c>
      <c r="N476" s="8">
        <v>1</v>
      </c>
      <c r="AC476" s="3">
        <f t="shared" si="35"/>
        <v>1</v>
      </c>
      <c r="AD476" s="38">
        <f t="shared" si="37"/>
        <v>1</v>
      </c>
      <c r="AE476" s="11">
        <f t="shared" si="38"/>
        <v>0</v>
      </c>
      <c r="AF476" s="11">
        <f t="shared" si="39"/>
        <v>0</v>
      </c>
    </row>
    <row r="477" spans="1:32" x14ac:dyDescent="0.25">
      <c r="A477" t="s">
        <v>1468</v>
      </c>
      <c r="C477" s="1" t="s">
        <v>1511</v>
      </c>
      <c r="D477" s="3" t="s">
        <v>1485</v>
      </c>
      <c r="E477" s="3" t="s">
        <v>1512</v>
      </c>
      <c r="F477" t="s">
        <v>14</v>
      </c>
      <c r="G477">
        <v>2216</v>
      </c>
      <c r="H477">
        <v>1</v>
      </c>
      <c r="I477">
        <v>0</v>
      </c>
      <c r="J477" s="11">
        <f t="shared" si="36"/>
        <v>1</v>
      </c>
      <c r="K477" s="2">
        <v>45967</v>
      </c>
      <c r="L477" t="s">
        <v>21</v>
      </c>
      <c r="M477" s="6">
        <v>0</v>
      </c>
      <c r="O477" s="8">
        <v>1</v>
      </c>
      <c r="AC477" s="3">
        <f t="shared" si="35"/>
        <v>1</v>
      </c>
      <c r="AD477" s="38">
        <f t="shared" si="37"/>
        <v>1</v>
      </c>
      <c r="AE477" s="11">
        <f t="shared" si="38"/>
        <v>0</v>
      </c>
      <c r="AF477" s="11">
        <f t="shared" si="39"/>
        <v>0</v>
      </c>
    </row>
    <row r="478" spans="1:32" x14ac:dyDescent="0.25">
      <c r="A478" t="s">
        <v>1468</v>
      </c>
      <c r="C478" s="1" t="s">
        <v>1513</v>
      </c>
      <c r="D478" s="3" t="s">
        <v>1514</v>
      </c>
      <c r="E478" s="3" t="s">
        <v>1515</v>
      </c>
      <c r="F478" t="s">
        <v>15</v>
      </c>
      <c r="G478">
        <v>2634</v>
      </c>
      <c r="H478">
        <v>5</v>
      </c>
      <c r="I478">
        <v>0</v>
      </c>
      <c r="J478" s="11">
        <f t="shared" si="36"/>
        <v>5</v>
      </c>
      <c r="K478" s="2">
        <v>45994</v>
      </c>
      <c r="L478" t="s">
        <v>21</v>
      </c>
      <c r="M478" s="6">
        <v>0</v>
      </c>
      <c r="O478" s="8">
        <v>2</v>
      </c>
      <c r="P478" s="8">
        <v>2</v>
      </c>
      <c r="Q478" s="8">
        <v>1</v>
      </c>
      <c r="AC478" s="3">
        <f t="shared" si="35"/>
        <v>5</v>
      </c>
      <c r="AD478" s="38">
        <f t="shared" si="37"/>
        <v>5</v>
      </c>
      <c r="AE478" s="11">
        <f t="shared" si="38"/>
        <v>0</v>
      </c>
      <c r="AF478" s="11">
        <f t="shared" si="39"/>
        <v>0</v>
      </c>
    </row>
    <row r="479" spans="1:32" x14ac:dyDescent="0.25">
      <c r="A479" t="s">
        <v>1468</v>
      </c>
      <c r="C479" s="1" t="s">
        <v>1516</v>
      </c>
      <c r="D479" s="3" t="s">
        <v>1517</v>
      </c>
      <c r="E479" s="3" t="s">
        <v>1518</v>
      </c>
      <c r="F479" t="s">
        <v>14</v>
      </c>
      <c r="G479">
        <v>2182</v>
      </c>
      <c r="H479">
        <v>2</v>
      </c>
      <c r="I479">
        <v>0</v>
      </c>
      <c r="J479" s="11">
        <f t="shared" si="36"/>
        <v>2</v>
      </c>
      <c r="K479" s="2">
        <v>46080</v>
      </c>
      <c r="L479" t="s">
        <v>21</v>
      </c>
      <c r="M479" s="6">
        <v>0</v>
      </c>
      <c r="P479" s="8">
        <v>1</v>
      </c>
      <c r="Q479" s="8">
        <v>1</v>
      </c>
      <c r="AC479" s="3">
        <f t="shared" si="35"/>
        <v>2</v>
      </c>
      <c r="AD479" s="38">
        <f t="shared" si="37"/>
        <v>2</v>
      </c>
      <c r="AE479" s="11">
        <f t="shared" si="38"/>
        <v>0</v>
      </c>
      <c r="AF479" s="11">
        <f t="shared" si="39"/>
        <v>0</v>
      </c>
    </row>
    <row r="480" spans="1:32" x14ac:dyDescent="0.25">
      <c r="A480" t="s">
        <v>1468</v>
      </c>
      <c r="C480" s="1" t="s">
        <v>1519</v>
      </c>
      <c r="D480" s="3" t="s">
        <v>1520</v>
      </c>
      <c r="E480" s="3" t="s">
        <v>1521</v>
      </c>
      <c r="F480" t="s">
        <v>15</v>
      </c>
      <c r="G480">
        <v>7422</v>
      </c>
      <c r="H480">
        <v>5</v>
      </c>
      <c r="I480">
        <v>0</v>
      </c>
      <c r="J480" s="11">
        <f t="shared" si="36"/>
        <v>5</v>
      </c>
      <c r="K480" s="2">
        <v>46094</v>
      </c>
      <c r="L480" t="s">
        <v>21</v>
      </c>
      <c r="M480" s="6">
        <v>0</v>
      </c>
      <c r="P480" s="8">
        <v>1</v>
      </c>
      <c r="Q480" s="8">
        <v>2</v>
      </c>
      <c r="R480" s="8">
        <v>2</v>
      </c>
      <c r="AC480" s="3">
        <f t="shared" si="35"/>
        <v>5</v>
      </c>
      <c r="AD480" s="38">
        <f t="shared" si="37"/>
        <v>5</v>
      </c>
      <c r="AE480" s="11">
        <f t="shared" si="38"/>
        <v>0</v>
      </c>
      <c r="AF480" s="11">
        <f t="shared" si="39"/>
        <v>0</v>
      </c>
    </row>
    <row r="481" spans="1:32" x14ac:dyDescent="0.25">
      <c r="A481" t="s">
        <v>1522</v>
      </c>
      <c r="B481" s="1" t="s">
        <v>1523</v>
      </c>
      <c r="C481" s="1" t="s">
        <v>1524</v>
      </c>
      <c r="D481" s="3" t="s">
        <v>1525</v>
      </c>
      <c r="E481" s="3" t="s">
        <v>1526</v>
      </c>
      <c r="F481" t="s">
        <v>15</v>
      </c>
      <c r="G481">
        <v>6098</v>
      </c>
      <c r="H481">
        <v>5</v>
      </c>
      <c r="I481">
        <v>0</v>
      </c>
      <c r="J481" s="11">
        <f t="shared" si="36"/>
        <v>5</v>
      </c>
      <c r="K481" s="2">
        <v>44735</v>
      </c>
      <c r="L481" t="s">
        <v>21</v>
      </c>
      <c r="M481" s="6">
        <v>0</v>
      </c>
      <c r="Q481" s="8">
        <v>2</v>
      </c>
      <c r="R481" s="8">
        <v>3</v>
      </c>
      <c r="AC481" s="3">
        <f t="shared" si="35"/>
        <v>5</v>
      </c>
      <c r="AD481" s="38">
        <f t="shared" si="37"/>
        <v>5</v>
      </c>
      <c r="AE481" s="11">
        <f t="shared" si="38"/>
        <v>0</v>
      </c>
      <c r="AF481" s="11">
        <f t="shared" si="39"/>
        <v>0</v>
      </c>
    </row>
    <row r="482" spans="1:32" x14ac:dyDescent="0.25">
      <c r="A482" t="s">
        <v>1522</v>
      </c>
      <c r="C482" s="1" t="s">
        <v>1527</v>
      </c>
      <c r="D482" s="3" t="s">
        <v>1528</v>
      </c>
      <c r="E482" s="3" t="s">
        <v>186</v>
      </c>
      <c r="F482" t="s">
        <v>14</v>
      </c>
      <c r="G482">
        <v>10.19</v>
      </c>
      <c r="H482">
        <v>1</v>
      </c>
      <c r="I482">
        <v>1</v>
      </c>
      <c r="J482" s="11">
        <f t="shared" si="36"/>
        <v>0</v>
      </c>
      <c r="K482" s="2">
        <v>42668</v>
      </c>
      <c r="L482" t="s">
        <v>76</v>
      </c>
      <c r="M482" s="6">
        <v>0</v>
      </c>
      <c r="AC482" s="3">
        <f t="shared" si="35"/>
        <v>0</v>
      </c>
      <c r="AD482" s="38">
        <f t="shared" si="37"/>
        <v>0</v>
      </c>
      <c r="AE482" s="11">
        <f t="shared" si="38"/>
        <v>0</v>
      </c>
      <c r="AF482" s="11">
        <f t="shared" si="39"/>
        <v>0</v>
      </c>
    </row>
    <row r="483" spans="1:32" x14ac:dyDescent="0.25">
      <c r="A483" t="s">
        <v>1522</v>
      </c>
      <c r="C483" s="1" t="s">
        <v>1529</v>
      </c>
      <c r="D483" s="3" t="s">
        <v>1530</v>
      </c>
      <c r="E483" s="3" t="s">
        <v>1531</v>
      </c>
      <c r="F483" t="s">
        <v>15</v>
      </c>
      <c r="G483">
        <v>431</v>
      </c>
      <c r="H483">
        <v>1</v>
      </c>
      <c r="I483">
        <v>0</v>
      </c>
      <c r="J483" s="11">
        <f t="shared" si="36"/>
        <v>1</v>
      </c>
      <c r="K483" s="2">
        <v>44553</v>
      </c>
      <c r="L483" t="s">
        <v>16</v>
      </c>
      <c r="M483" s="6">
        <v>0</v>
      </c>
      <c r="N483" s="8">
        <v>1</v>
      </c>
      <c r="AC483" s="3">
        <f t="shared" si="35"/>
        <v>1</v>
      </c>
      <c r="AD483" s="38">
        <f t="shared" si="37"/>
        <v>1</v>
      </c>
      <c r="AE483" s="11">
        <f t="shared" si="38"/>
        <v>0</v>
      </c>
      <c r="AF483" s="11">
        <f t="shared" si="39"/>
        <v>0</v>
      </c>
    </row>
    <row r="484" spans="1:32" x14ac:dyDescent="0.25">
      <c r="A484" t="s">
        <v>1522</v>
      </c>
      <c r="C484" s="1" t="s">
        <v>1532</v>
      </c>
      <c r="D484" s="3" t="s">
        <v>1533</v>
      </c>
      <c r="E484" s="3" t="s">
        <v>1534</v>
      </c>
      <c r="F484" t="s">
        <v>15</v>
      </c>
      <c r="G484">
        <v>22777</v>
      </c>
      <c r="H484">
        <v>46</v>
      </c>
      <c r="I484">
        <v>0</v>
      </c>
      <c r="J484" s="11">
        <f t="shared" si="36"/>
        <v>46</v>
      </c>
      <c r="K484" s="2">
        <v>44572</v>
      </c>
      <c r="L484" t="s">
        <v>16</v>
      </c>
      <c r="M484" s="6">
        <v>4</v>
      </c>
      <c r="N484" s="8">
        <v>6</v>
      </c>
      <c r="O484" s="8">
        <v>10</v>
      </c>
      <c r="P484" s="8">
        <v>10</v>
      </c>
      <c r="Q484" s="8">
        <v>6</v>
      </c>
      <c r="AC484" s="3">
        <f t="shared" ref="AC484:AC547" si="40">SUM(N484:AA484)</f>
        <v>32</v>
      </c>
      <c r="AD484" s="38">
        <f t="shared" si="37"/>
        <v>32</v>
      </c>
      <c r="AE484" s="11">
        <f t="shared" si="38"/>
        <v>-14</v>
      </c>
      <c r="AF484" s="11">
        <f t="shared" si="39"/>
        <v>-10</v>
      </c>
    </row>
    <row r="485" spans="1:32" x14ac:dyDescent="0.25">
      <c r="A485" t="s">
        <v>1522</v>
      </c>
      <c r="C485" s="1" t="s">
        <v>1535</v>
      </c>
      <c r="D485" s="3" t="s">
        <v>1536</v>
      </c>
      <c r="E485" s="3" t="s">
        <v>1537</v>
      </c>
      <c r="F485" t="s">
        <v>15</v>
      </c>
      <c r="G485">
        <v>4614</v>
      </c>
      <c r="H485">
        <v>5</v>
      </c>
      <c r="I485">
        <v>0</v>
      </c>
      <c r="J485" s="11">
        <f t="shared" si="36"/>
        <v>5</v>
      </c>
      <c r="K485" s="2">
        <v>45117</v>
      </c>
      <c r="L485" t="s">
        <v>21</v>
      </c>
      <c r="M485" s="6">
        <v>0</v>
      </c>
      <c r="P485" s="8">
        <v>2</v>
      </c>
      <c r="Q485" s="8">
        <v>3</v>
      </c>
      <c r="AC485" s="3">
        <f t="shared" si="40"/>
        <v>5</v>
      </c>
      <c r="AD485" s="38">
        <f t="shared" si="37"/>
        <v>5</v>
      </c>
      <c r="AE485" s="11">
        <f t="shared" si="38"/>
        <v>0</v>
      </c>
      <c r="AF485" s="11">
        <f t="shared" si="39"/>
        <v>0</v>
      </c>
    </row>
    <row r="486" spans="1:32" x14ac:dyDescent="0.25">
      <c r="A486" t="s">
        <v>1522</v>
      </c>
      <c r="C486" s="1" t="s">
        <v>1538</v>
      </c>
      <c r="D486" s="3" t="s">
        <v>1539</v>
      </c>
      <c r="E486" s="3" t="s">
        <v>1540</v>
      </c>
      <c r="F486" t="s">
        <v>14</v>
      </c>
      <c r="G486">
        <v>1791</v>
      </c>
      <c r="H486">
        <v>2</v>
      </c>
      <c r="I486">
        <v>1</v>
      </c>
      <c r="J486" s="11">
        <f t="shared" si="36"/>
        <v>1</v>
      </c>
      <c r="K486" s="2">
        <v>45506</v>
      </c>
      <c r="L486" t="s">
        <v>16</v>
      </c>
      <c r="M486" s="6">
        <v>0</v>
      </c>
      <c r="N486" s="8">
        <v>1</v>
      </c>
      <c r="AC486" s="3">
        <f t="shared" si="40"/>
        <v>1</v>
      </c>
      <c r="AD486" s="38">
        <f t="shared" si="37"/>
        <v>1</v>
      </c>
      <c r="AE486" s="11">
        <f t="shared" si="38"/>
        <v>0</v>
      </c>
      <c r="AF486" s="11">
        <f t="shared" si="39"/>
        <v>0</v>
      </c>
    </row>
    <row r="487" spans="1:32" x14ac:dyDescent="0.25">
      <c r="A487" t="s">
        <v>1522</v>
      </c>
      <c r="C487" s="1" t="s">
        <v>1541</v>
      </c>
      <c r="D487" s="3" t="s">
        <v>1542</v>
      </c>
      <c r="E487" s="3" t="s">
        <v>1543</v>
      </c>
      <c r="F487" t="s">
        <v>15</v>
      </c>
      <c r="G487">
        <v>0</v>
      </c>
      <c r="H487">
        <v>1</v>
      </c>
      <c r="I487">
        <v>0</v>
      </c>
      <c r="J487" s="11">
        <f t="shared" si="36"/>
        <v>1</v>
      </c>
      <c r="K487" s="2">
        <v>45702</v>
      </c>
      <c r="L487" t="s">
        <v>21</v>
      </c>
      <c r="M487" s="6">
        <v>0</v>
      </c>
      <c r="O487" s="8">
        <v>1</v>
      </c>
      <c r="AC487" s="3">
        <f t="shared" si="40"/>
        <v>1</v>
      </c>
      <c r="AD487" s="38">
        <f t="shared" si="37"/>
        <v>1</v>
      </c>
      <c r="AE487" s="11">
        <f t="shared" si="38"/>
        <v>0</v>
      </c>
      <c r="AF487" s="11">
        <f t="shared" si="39"/>
        <v>0</v>
      </c>
    </row>
    <row r="488" spans="1:32" x14ac:dyDescent="0.25">
      <c r="A488" t="s">
        <v>1544</v>
      </c>
      <c r="C488" s="1" t="s">
        <v>1545</v>
      </c>
      <c r="D488" s="3" t="s">
        <v>1546</v>
      </c>
      <c r="E488" s="3" t="s">
        <v>1547</v>
      </c>
      <c r="F488" t="s">
        <v>15</v>
      </c>
      <c r="G488">
        <v>0.91</v>
      </c>
      <c r="H488">
        <v>8</v>
      </c>
      <c r="I488">
        <v>0</v>
      </c>
      <c r="J488" s="11">
        <f t="shared" si="36"/>
        <v>8</v>
      </c>
      <c r="K488" s="2">
        <v>41794</v>
      </c>
      <c r="L488" t="s">
        <v>16</v>
      </c>
      <c r="M488" s="6">
        <v>1</v>
      </c>
      <c r="N488" s="8">
        <v>1</v>
      </c>
      <c r="O488" s="8">
        <v>2</v>
      </c>
      <c r="P488" s="8">
        <v>1</v>
      </c>
      <c r="AC488" s="3">
        <f t="shared" si="40"/>
        <v>4</v>
      </c>
      <c r="AD488" s="38">
        <f t="shared" si="37"/>
        <v>4</v>
      </c>
      <c r="AE488" s="11">
        <f t="shared" si="38"/>
        <v>-4</v>
      </c>
      <c r="AF488" s="11">
        <f t="shared" si="39"/>
        <v>-3</v>
      </c>
    </row>
    <row r="489" spans="1:32" x14ac:dyDescent="0.25">
      <c r="A489" t="s">
        <v>1544</v>
      </c>
      <c r="C489" s="1" t="s">
        <v>1548</v>
      </c>
      <c r="D489" s="3" t="s">
        <v>1549</v>
      </c>
      <c r="E489" s="3" t="s">
        <v>1550</v>
      </c>
      <c r="F489" t="s">
        <v>15</v>
      </c>
      <c r="G489">
        <v>5481</v>
      </c>
      <c r="H489">
        <v>8</v>
      </c>
      <c r="I489">
        <v>0</v>
      </c>
      <c r="J489" s="11">
        <f t="shared" si="36"/>
        <v>8</v>
      </c>
      <c r="K489" s="2">
        <v>44750</v>
      </c>
      <c r="L489" t="s">
        <v>76</v>
      </c>
      <c r="M489" s="6">
        <v>1</v>
      </c>
      <c r="AC489" s="3">
        <f t="shared" si="40"/>
        <v>0</v>
      </c>
      <c r="AD489" s="38">
        <f t="shared" si="37"/>
        <v>0</v>
      </c>
      <c r="AE489" s="11">
        <f t="shared" si="38"/>
        <v>-8</v>
      </c>
      <c r="AF489" s="11">
        <f t="shared" si="39"/>
        <v>-7</v>
      </c>
    </row>
    <row r="490" spans="1:32" x14ac:dyDescent="0.25">
      <c r="A490" t="s">
        <v>1544</v>
      </c>
      <c r="C490" s="1" t="s">
        <v>1551</v>
      </c>
      <c r="D490" s="3" t="s">
        <v>1552</v>
      </c>
      <c r="E490" s="3" t="s">
        <v>1553</v>
      </c>
      <c r="F490" t="s">
        <v>15</v>
      </c>
      <c r="G490">
        <v>5481</v>
      </c>
      <c r="H490">
        <v>1</v>
      </c>
      <c r="I490">
        <v>0</v>
      </c>
      <c r="J490" s="11">
        <f t="shared" si="36"/>
        <v>1</v>
      </c>
      <c r="K490" s="2">
        <v>45509</v>
      </c>
      <c r="L490" t="s">
        <v>16</v>
      </c>
      <c r="M490" s="6">
        <v>0</v>
      </c>
      <c r="N490" s="8">
        <v>1</v>
      </c>
      <c r="AC490" s="3">
        <f t="shared" si="40"/>
        <v>1</v>
      </c>
      <c r="AD490" s="38">
        <f t="shared" si="37"/>
        <v>1</v>
      </c>
      <c r="AE490" s="11">
        <f t="shared" si="38"/>
        <v>0</v>
      </c>
      <c r="AF490" s="11">
        <f t="shared" si="39"/>
        <v>0</v>
      </c>
    </row>
    <row r="491" spans="1:32" x14ac:dyDescent="0.25">
      <c r="A491" t="s">
        <v>1544</v>
      </c>
      <c r="C491" s="1" t="s">
        <v>1554</v>
      </c>
      <c r="D491" s="3" t="s">
        <v>1555</v>
      </c>
      <c r="E491" s="3" t="s">
        <v>1556</v>
      </c>
      <c r="F491" t="s">
        <v>14</v>
      </c>
      <c r="G491">
        <v>678</v>
      </c>
      <c r="H491">
        <v>1</v>
      </c>
      <c r="I491">
        <v>1</v>
      </c>
      <c r="J491" s="11">
        <f t="shared" si="36"/>
        <v>0</v>
      </c>
      <c r="K491" s="2">
        <v>45902</v>
      </c>
      <c r="L491" t="s">
        <v>21</v>
      </c>
      <c r="M491" s="6">
        <v>0</v>
      </c>
      <c r="AC491" s="3">
        <f t="shared" si="40"/>
        <v>0</v>
      </c>
      <c r="AD491" s="38">
        <f t="shared" si="37"/>
        <v>0</v>
      </c>
      <c r="AE491" s="11">
        <f t="shared" si="38"/>
        <v>0</v>
      </c>
      <c r="AF491" s="11">
        <f t="shared" si="39"/>
        <v>0</v>
      </c>
    </row>
    <row r="492" spans="1:32" x14ac:dyDescent="0.25">
      <c r="A492" t="s">
        <v>1557</v>
      </c>
      <c r="C492" s="1" t="s">
        <v>1558</v>
      </c>
      <c r="D492" s="3" t="s">
        <v>1559</v>
      </c>
      <c r="E492" s="3" t="s">
        <v>1560</v>
      </c>
      <c r="F492" t="s">
        <v>15</v>
      </c>
      <c r="G492">
        <v>0.34</v>
      </c>
      <c r="H492">
        <v>2</v>
      </c>
      <c r="I492">
        <v>0</v>
      </c>
      <c r="J492" s="11">
        <f t="shared" si="36"/>
        <v>2</v>
      </c>
      <c r="K492" s="2">
        <v>42058</v>
      </c>
      <c r="L492" t="s">
        <v>16</v>
      </c>
      <c r="M492" s="6">
        <v>0</v>
      </c>
      <c r="N492" s="8">
        <v>1</v>
      </c>
      <c r="O492" s="8">
        <v>1</v>
      </c>
      <c r="AC492" s="3">
        <f t="shared" si="40"/>
        <v>2</v>
      </c>
      <c r="AD492" s="38">
        <f t="shared" si="37"/>
        <v>2</v>
      </c>
      <c r="AE492" s="11">
        <f t="shared" si="38"/>
        <v>0</v>
      </c>
      <c r="AF492" s="11">
        <f t="shared" si="39"/>
        <v>0</v>
      </c>
    </row>
    <row r="493" spans="1:32" x14ac:dyDescent="0.25">
      <c r="A493" t="s">
        <v>1557</v>
      </c>
      <c r="C493" s="1" t="s">
        <v>1561</v>
      </c>
      <c r="D493" s="3" t="s">
        <v>1562</v>
      </c>
      <c r="E493" s="3" t="s">
        <v>1563</v>
      </c>
      <c r="F493" t="s">
        <v>14</v>
      </c>
      <c r="G493">
        <v>1286</v>
      </c>
      <c r="H493">
        <v>1</v>
      </c>
      <c r="I493">
        <v>1</v>
      </c>
      <c r="J493" s="11">
        <f t="shared" si="36"/>
        <v>0</v>
      </c>
      <c r="K493" s="2">
        <v>45156</v>
      </c>
      <c r="L493" t="s">
        <v>21</v>
      </c>
      <c r="M493" s="6">
        <v>0</v>
      </c>
      <c r="AC493" s="3">
        <f t="shared" si="40"/>
        <v>0</v>
      </c>
      <c r="AD493" s="38">
        <f t="shared" si="37"/>
        <v>0</v>
      </c>
      <c r="AE493" s="11">
        <f t="shared" si="38"/>
        <v>0</v>
      </c>
      <c r="AF493" s="11">
        <f t="shared" si="39"/>
        <v>0</v>
      </c>
    </row>
    <row r="494" spans="1:32" x14ac:dyDescent="0.25">
      <c r="A494" t="s">
        <v>1557</v>
      </c>
      <c r="C494" s="1" t="s">
        <v>1564</v>
      </c>
      <c r="D494" s="3" t="s">
        <v>1565</v>
      </c>
      <c r="E494" s="3" t="s">
        <v>1566</v>
      </c>
      <c r="F494" t="s">
        <v>15</v>
      </c>
      <c r="G494">
        <v>1741</v>
      </c>
      <c r="H494">
        <v>1</v>
      </c>
      <c r="I494">
        <v>0</v>
      </c>
      <c r="J494" s="11">
        <f t="shared" si="36"/>
        <v>1</v>
      </c>
      <c r="K494" s="2">
        <v>45576</v>
      </c>
      <c r="L494" t="s">
        <v>16</v>
      </c>
      <c r="M494" s="6">
        <v>0</v>
      </c>
      <c r="N494" s="8">
        <v>1</v>
      </c>
      <c r="AC494" s="3">
        <f t="shared" si="40"/>
        <v>1</v>
      </c>
      <c r="AD494" s="38">
        <f t="shared" si="37"/>
        <v>1</v>
      </c>
      <c r="AE494" s="11">
        <f t="shared" si="38"/>
        <v>0</v>
      </c>
      <c r="AF494" s="11">
        <f t="shared" si="39"/>
        <v>0</v>
      </c>
    </row>
    <row r="495" spans="1:32" x14ac:dyDescent="0.25">
      <c r="A495" t="s">
        <v>1557</v>
      </c>
      <c r="C495" s="1" t="s">
        <v>1567</v>
      </c>
      <c r="D495" s="3" t="s">
        <v>1565</v>
      </c>
      <c r="E495" s="3" t="s">
        <v>1568</v>
      </c>
      <c r="F495" t="s">
        <v>15</v>
      </c>
      <c r="G495">
        <v>2854</v>
      </c>
      <c r="H495">
        <v>1</v>
      </c>
      <c r="I495">
        <v>0</v>
      </c>
      <c r="J495" s="11">
        <f t="shared" si="36"/>
        <v>1</v>
      </c>
      <c r="K495" s="2">
        <v>45730</v>
      </c>
      <c r="L495" t="s">
        <v>16</v>
      </c>
      <c r="M495" s="6">
        <v>0</v>
      </c>
      <c r="N495" s="8">
        <v>1</v>
      </c>
      <c r="AC495" s="3">
        <f t="shared" si="40"/>
        <v>1</v>
      </c>
      <c r="AD495" s="38">
        <f t="shared" si="37"/>
        <v>1</v>
      </c>
      <c r="AE495" s="11">
        <f t="shared" si="38"/>
        <v>0</v>
      </c>
      <c r="AF495" s="11">
        <f t="shared" si="39"/>
        <v>0</v>
      </c>
    </row>
    <row r="496" spans="1:32" x14ac:dyDescent="0.25">
      <c r="A496" t="s">
        <v>1557</v>
      </c>
      <c r="C496" s="1" t="s">
        <v>1569</v>
      </c>
      <c r="D496" s="3" t="s">
        <v>1570</v>
      </c>
      <c r="E496" s="3" t="s">
        <v>1571</v>
      </c>
      <c r="F496" t="s">
        <v>14</v>
      </c>
      <c r="G496">
        <v>0</v>
      </c>
      <c r="H496">
        <v>1</v>
      </c>
      <c r="I496">
        <v>0</v>
      </c>
      <c r="J496" s="11">
        <f t="shared" si="36"/>
        <v>1</v>
      </c>
      <c r="K496" s="2">
        <v>45853</v>
      </c>
      <c r="L496" t="s">
        <v>16</v>
      </c>
      <c r="M496" s="6">
        <v>0</v>
      </c>
      <c r="N496" s="8">
        <v>1</v>
      </c>
      <c r="AC496" s="3">
        <f t="shared" si="40"/>
        <v>1</v>
      </c>
      <c r="AD496" s="38">
        <f t="shared" si="37"/>
        <v>1</v>
      </c>
      <c r="AE496" s="11">
        <f t="shared" si="38"/>
        <v>0</v>
      </c>
      <c r="AF496" s="11">
        <f t="shared" si="39"/>
        <v>0</v>
      </c>
    </row>
    <row r="497" spans="1:32" x14ac:dyDescent="0.25">
      <c r="A497" t="s">
        <v>1572</v>
      </c>
      <c r="B497" s="1" t="s">
        <v>1573</v>
      </c>
      <c r="C497" s="1" t="s">
        <v>1574</v>
      </c>
      <c r="D497" s="3" t="s">
        <v>1575</v>
      </c>
      <c r="E497" s="3" t="s">
        <v>1576</v>
      </c>
      <c r="F497" t="s">
        <v>14</v>
      </c>
      <c r="G497">
        <v>32750</v>
      </c>
      <c r="H497">
        <v>40</v>
      </c>
      <c r="I497">
        <v>0</v>
      </c>
      <c r="J497" s="11">
        <f t="shared" si="36"/>
        <v>40</v>
      </c>
      <c r="K497" s="2">
        <v>45153</v>
      </c>
      <c r="L497" t="s">
        <v>21</v>
      </c>
      <c r="M497" s="6">
        <v>0</v>
      </c>
      <c r="R497" s="8">
        <v>10</v>
      </c>
      <c r="S497">
        <v>10</v>
      </c>
      <c r="T497">
        <v>10</v>
      </c>
      <c r="U497">
        <v>10</v>
      </c>
      <c r="AC497" s="3">
        <f t="shared" si="40"/>
        <v>40</v>
      </c>
      <c r="AD497" s="38">
        <f t="shared" si="37"/>
        <v>10</v>
      </c>
      <c r="AE497" s="11">
        <f t="shared" si="38"/>
        <v>0</v>
      </c>
      <c r="AF497" s="11">
        <f t="shared" si="39"/>
        <v>0</v>
      </c>
    </row>
    <row r="498" spans="1:32" x14ac:dyDescent="0.25">
      <c r="A498" t="s">
        <v>1572</v>
      </c>
      <c r="C498" s="1" t="s">
        <v>1577</v>
      </c>
      <c r="D498" s="3" t="s">
        <v>1578</v>
      </c>
      <c r="E498" s="3" t="s">
        <v>1579</v>
      </c>
      <c r="F498" t="s">
        <v>14</v>
      </c>
      <c r="G498">
        <v>8.9700000000000006</v>
      </c>
      <c r="H498">
        <v>1</v>
      </c>
      <c r="I498">
        <v>0</v>
      </c>
      <c r="J498" s="11">
        <f t="shared" si="36"/>
        <v>1</v>
      </c>
      <c r="K498" s="2">
        <v>42683</v>
      </c>
      <c r="L498" t="s">
        <v>16</v>
      </c>
      <c r="M498" s="6">
        <v>0</v>
      </c>
      <c r="Q498" s="8">
        <v>1</v>
      </c>
      <c r="AC498" s="3">
        <f t="shared" si="40"/>
        <v>1</v>
      </c>
      <c r="AD498" s="38">
        <f t="shared" si="37"/>
        <v>1</v>
      </c>
      <c r="AE498" s="11">
        <f t="shared" si="38"/>
        <v>0</v>
      </c>
      <c r="AF498" s="11">
        <f t="shared" si="39"/>
        <v>0</v>
      </c>
    </row>
    <row r="499" spans="1:32" x14ac:dyDescent="0.25">
      <c r="A499" t="s">
        <v>1572</v>
      </c>
      <c r="C499" s="1" t="s">
        <v>1580</v>
      </c>
      <c r="D499" s="3" t="s">
        <v>1581</v>
      </c>
      <c r="E499" s="3" t="s">
        <v>1582</v>
      </c>
      <c r="F499" t="s">
        <v>14</v>
      </c>
      <c r="G499">
        <v>2366</v>
      </c>
      <c r="H499">
        <v>1</v>
      </c>
      <c r="I499">
        <v>1</v>
      </c>
      <c r="J499" s="11">
        <f t="shared" si="36"/>
        <v>0</v>
      </c>
      <c r="K499" s="2">
        <v>44341</v>
      </c>
      <c r="L499" t="s">
        <v>76</v>
      </c>
      <c r="M499" s="6">
        <v>0</v>
      </c>
      <c r="AC499" s="3">
        <f t="shared" si="40"/>
        <v>0</v>
      </c>
      <c r="AD499" s="38">
        <f t="shared" si="37"/>
        <v>0</v>
      </c>
      <c r="AE499" s="11">
        <f t="shared" si="38"/>
        <v>0</v>
      </c>
      <c r="AF499" s="11">
        <f t="shared" si="39"/>
        <v>0</v>
      </c>
    </row>
    <row r="500" spans="1:32" x14ac:dyDescent="0.25">
      <c r="A500" t="s">
        <v>1572</v>
      </c>
      <c r="C500" s="1" t="s">
        <v>1583</v>
      </c>
      <c r="D500" s="3" t="s">
        <v>1584</v>
      </c>
      <c r="E500" s="3" t="s">
        <v>1585</v>
      </c>
      <c r="F500" t="s">
        <v>15</v>
      </c>
      <c r="G500">
        <v>659</v>
      </c>
      <c r="H500">
        <v>1</v>
      </c>
      <c r="I500">
        <v>0</v>
      </c>
      <c r="J500" s="11">
        <f t="shared" si="36"/>
        <v>1</v>
      </c>
      <c r="K500" s="2">
        <v>44607</v>
      </c>
      <c r="L500" t="s">
        <v>16</v>
      </c>
      <c r="M500" s="6">
        <v>0</v>
      </c>
      <c r="N500" s="8">
        <v>1</v>
      </c>
      <c r="AC500" s="3">
        <f t="shared" si="40"/>
        <v>1</v>
      </c>
      <c r="AD500" s="38">
        <f t="shared" si="37"/>
        <v>1</v>
      </c>
      <c r="AE500" s="11">
        <f t="shared" si="38"/>
        <v>0</v>
      </c>
      <c r="AF500" s="11">
        <f t="shared" si="39"/>
        <v>0</v>
      </c>
    </row>
    <row r="501" spans="1:32" x14ac:dyDescent="0.25">
      <c r="A501" t="s">
        <v>1572</v>
      </c>
      <c r="C501" s="1" t="s">
        <v>1586</v>
      </c>
      <c r="D501" s="3" t="s">
        <v>1587</v>
      </c>
      <c r="E501" s="3" t="s">
        <v>1588</v>
      </c>
      <c r="F501" t="s">
        <v>15</v>
      </c>
      <c r="G501">
        <v>325</v>
      </c>
      <c r="H501">
        <v>1</v>
      </c>
      <c r="I501">
        <v>0</v>
      </c>
      <c r="J501" s="11">
        <f t="shared" si="36"/>
        <v>1</v>
      </c>
      <c r="K501" s="2">
        <v>44963</v>
      </c>
      <c r="L501" t="s">
        <v>16</v>
      </c>
      <c r="M501" s="6">
        <v>0</v>
      </c>
      <c r="N501" s="8">
        <v>1</v>
      </c>
      <c r="AC501" s="3">
        <f t="shared" si="40"/>
        <v>1</v>
      </c>
      <c r="AD501" s="38">
        <f t="shared" si="37"/>
        <v>1</v>
      </c>
      <c r="AE501" s="11">
        <f t="shared" si="38"/>
        <v>0</v>
      </c>
      <c r="AF501" s="11">
        <f t="shared" si="39"/>
        <v>0</v>
      </c>
    </row>
    <row r="502" spans="1:32" x14ac:dyDescent="0.25">
      <c r="A502" t="s">
        <v>1572</v>
      </c>
      <c r="C502" s="1" t="s">
        <v>1589</v>
      </c>
      <c r="D502" s="3" t="s">
        <v>1590</v>
      </c>
      <c r="E502" s="3" t="s">
        <v>1591</v>
      </c>
      <c r="F502" t="s">
        <v>15</v>
      </c>
      <c r="G502">
        <v>458</v>
      </c>
      <c r="H502">
        <v>1</v>
      </c>
      <c r="I502">
        <v>0</v>
      </c>
      <c r="J502" s="11">
        <f t="shared" si="36"/>
        <v>1</v>
      </c>
      <c r="K502" s="2">
        <v>45020</v>
      </c>
      <c r="L502" t="s">
        <v>76</v>
      </c>
      <c r="M502" s="6">
        <v>1</v>
      </c>
      <c r="AC502" s="3">
        <f t="shared" si="40"/>
        <v>0</v>
      </c>
      <c r="AD502" s="38">
        <f t="shared" si="37"/>
        <v>0</v>
      </c>
      <c r="AE502" s="11">
        <f t="shared" si="38"/>
        <v>-1</v>
      </c>
      <c r="AF502" s="11">
        <f t="shared" si="39"/>
        <v>0</v>
      </c>
    </row>
    <row r="503" spans="1:32" x14ac:dyDescent="0.25">
      <c r="A503" t="s">
        <v>1572</v>
      </c>
      <c r="C503" s="1" t="s">
        <v>1592</v>
      </c>
      <c r="D503" s="3" t="s">
        <v>1593</v>
      </c>
      <c r="E503" s="3" t="s">
        <v>1594</v>
      </c>
      <c r="F503" t="s">
        <v>14</v>
      </c>
      <c r="G503">
        <v>1871</v>
      </c>
      <c r="H503">
        <v>1</v>
      </c>
      <c r="I503">
        <v>0</v>
      </c>
      <c r="J503" s="11">
        <f t="shared" si="36"/>
        <v>1</v>
      </c>
      <c r="K503" s="2">
        <v>45072</v>
      </c>
      <c r="L503" t="s">
        <v>16</v>
      </c>
      <c r="M503" s="6">
        <v>0</v>
      </c>
      <c r="N503" s="8">
        <v>1</v>
      </c>
      <c r="AC503" s="3">
        <f t="shared" si="40"/>
        <v>1</v>
      </c>
      <c r="AD503" s="38">
        <f t="shared" si="37"/>
        <v>1</v>
      </c>
      <c r="AE503" s="11">
        <f t="shared" si="38"/>
        <v>0</v>
      </c>
      <c r="AF503" s="11">
        <f t="shared" si="39"/>
        <v>0</v>
      </c>
    </row>
    <row r="504" spans="1:32" x14ac:dyDescent="0.25">
      <c r="A504" t="s">
        <v>1572</v>
      </c>
      <c r="C504" s="1" t="s">
        <v>1595</v>
      </c>
      <c r="D504" s="3" t="s">
        <v>1596</v>
      </c>
      <c r="E504" s="3" t="s">
        <v>939</v>
      </c>
      <c r="F504" t="s">
        <v>14</v>
      </c>
      <c r="G504">
        <v>754</v>
      </c>
      <c r="H504">
        <v>5</v>
      </c>
      <c r="I504">
        <v>0</v>
      </c>
      <c r="J504" s="11">
        <f t="shared" si="36"/>
        <v>5</v>
      </c>
      <c r="K504" s="2">
        <v>45089</v>
      </c>
      <c r="L504" t="s">
        <v>21</v>
      </c>
      <c r="M504" s="6">
        <v>0</v>
      </c>
      <c r="O504" s="8">
        <v>1</v>
      </c>
      <c r="P504" s="8">
        <v>2</v>
      </c>
      <c r="Q504" s="8">
        <v>2</v>
      </c>
      <c r="AC504" s="3">
        <f t="shared" si="40"/>
        <v>5</v>
      </c>
      <c r="AD504" s="38">
        <f t="shared" si="37"/>
        <v>5</v>
      </c>
      <c r="AE504" s="11">
        <f t="shared" si="38"/>
        <v>0</v>
      </c>
      <c r="AF504" s="11">
        <f t="shared" si="39"/>
        <v>0</v>
      </c>
    </row>
    <row r="505" spans="1:32" x14ac:dyDescent="0.25">
      <c r="A505" t="s">
        <v>1572</v>
      </c>
      <c r="C505" s="1" t="s">
        <v>1597</v>
      </c>
      <c r="D505" s="3" t="s">
        <v>1598</v>
      </c>
      <c r="E505" s="3" t="s">
        <v>1599</v>
      </c>
      <c r="F505" t="s">
        <v>15</v>
      </c>
      <c r="G505">
        <v>402</v>
      </c>
      <c r="H505">
        <v>1</v>
      </c>
      <c r="I505">
        <v>0</v>
      </c>
      <c r="J505" s="11">
        <f t="shared" si="36"/>
        <v>1</v>
      </c>
      <c r="K505" s="2">
        <v>45603</v>
      </c>
      <c r="L505" t="s">
        <v>16</v>
      </c>
      <c r="M505" s="6">
        <v>0</v>
      </c>
      <c r="N505" s="8">
        <v>1</v>
      </c>
      <c r="AC505" s="3">
        <f t="shared" si="40"/>
        <v>1</v>
      </c>
      <c r="AD505" s="38">
        <f t="shared" si="37"/>
        <v>1</v>
      </c>
      <c r="AE505" s="11">
        <f t="shared" si="38"/>
        <v>0</v>
      </c>
      <c r="AF505" s="11">
        <f t="shared" si="39"/>
        <v>0</v>
      </c>
    </row>
    <row r="506" spans="1:32" x14ac:dyDescent="0.25">
      <c r="A506" t="s">
        <v>1572</v>
      </c>
      <c r="C506" s="1" t="s">
        <v>1600</v>
      </c>
      <c r="D506" s="3" t="s">
        <v>1601</v>
      </c>
      <c r="E506" s="3" t="s">
        <v>1602</v>
      </c>
      <c r="F506" t="s">
        <v>15</v>
      </c>
      <c r="G506">
        <v>1607</v>
      </c>
      <c r="H506">
        <v>2</v>
      </c>
      <c r="I506">
        <v>0</v>
      </c>
      <c r="J506" s="11">
        <f t="shared" si="36"/>
        <v>2</v>
      </c>
      <c r="K506" s="2">
        <v>45743</v>
      </c>
      <c r="L506" t="s">
        <v>21</v>
      </c>
      <c r="M506" s="6">
        <v>0</v>
      </c>
      <c r="O506" s="8">
        <v>1</v>
      </c>
      <c r="P506" s="8">
        <v>1</v>
      </c>
      <c r="AC506" s="3">
        <f t="shared" si="40"/>
        <v>2</v>
      </c>
      <c r="AD506" s="38">
        <f t="shared" si="37"/>
        <v>2</v>
      </c>
      <c r="AE506" s="11">
        <f t="shared" si="38"/>
        <v>0</v>
      </c>
      <c r="AF506" s="11">
        <f t="shared" si="39"/>
        <v>0</v>
      </c>
    </row>
    <row r="507" spans="1:32" x14ac:dyDescent="0.25">
      <c r="A507" t="s">
        <v>1572</v>
      </c>
      <c r="C507" s="1" t="s">
        <v>1603</v>
      </c>
      <c r="D507" s="3" t="s">
        <v>1604</v>
      </c>
      <c r="E507" s="3" t="s">
        <v>1605</v>
      </c>
      <c r="F507" t="s">
        <v>14</v>
      </c>
      <c r="G507">
        <v>1505</v>
      </c>
      <c r="H507">
        <v>1</v>
      </c>
      <c r="I507">
        <v>0</v>
      </c>
      <c r="J507" s="11">
        <f t="shared" si="36"/>
        <v>1</v>
      </c>
      <c r="K507" s="2">
        <v>45772</v>
      </c>
      <c r="L507" t="s">
        <v>21</v>
      </c>
      <c r="M507" s="6">
        <v>0</v>
      </c>
      <c r="O507" s="8">
        <v>1</v>
      </c>
      <c r="AC507" s="3">
        <f t="shared" si="40"/>
        <v>1</v>
      </c>
      <c r="AD507" s="38">
        <f t="shared" si="37"/>
        <v>1</v>
      </c>
      <c r="AE507" s="11">
        <f t="shared" si="38"/>
        <v>0</v>
      </c>
      <c r="AF507" s="11">
        <f t="shared" si="39"/>
        <v>0</v>
      </c>
    </row>
    <row r="508" spans="1:32" x14ac:dyDescent="0.25">
      <c r="A508" t="s">
        <v>1572</v>
      </c>
      <c r="C508" s="1" t="s">
        <v>1606</v>
      </c>
      <c r="D508" s="3" t="s">
        <v>1607</v>
      </c>
      <c r="E508" s="3" t="s">
        <v>1608</v>
      </c>
      <c r="F508" t="s">
        <v>15</v>
      </c>
      <c r="G508">
        <v>4843</v>
      </c>
      <c r="H508">
        <v>4</v>
      </c>
      <c r="I508">
        <v>0</v>
      </c>
      <c r="J508" s="11">
        <f t="shared" si="36"/>
        <v>4</v>
      </c>
      <c r="K508" s="2">
        <v>45805</v>
      </c>
      <c r="L508" t="s">
        <v>21</v>
      </c>
      <c r="M508" s="6">
        <v>0</v>
      </c>
      <c r="P508" s="8">
        <v>2</v>
      </c>
      <c r="Q508" s="8">
        <v>2</v>
      </c>
      <c r="AC508" s="3">
        <f t="shared" si="40"/>
        <v>4</v>
      </c>
      <c r="AD508" s="38">
        <f t="shared" si="37"/>
        <v>4</v>
      </c>
      <c r="AE508" s="11">
        <f t="shared" si="38"/>
        <v>0</v>
      </c>
      <c r="AF508" s="11">
        <f t="shared" si="39"/>
        <v>0</v>
      </c>
    </row>
    <row r="509" spans="1:32" x14ac:dyDescent="0.25">
      <c r="A509" t="s">
        <v>1572</v>
      </c>
      <c r="C509" s="1" t="s">
        <v>1609</v>
      </c>
      <c r="D509" s="3" t="s">
        <v>1610</v>
      </c>
      <c r="E509" s="3" t="s">
        <v>1611</v>
      </c>
      <c r="F509" t="s">
        <v>14</v>
      </c>
      <c r="G509">
        <v>1432</v>
      </c>
      <c r="H509">
        <v>1</v>
      </c>
      <c r="I509">
        <v>0</v>
      </c>
      <c r="J509" s="11">
        <f t="shared" si="36"/>
        <v>1</v>
      </c>
      <c r="K509" s="2">
        <v>45833</v>
      </c>
      <c r="L509" t="s">
        <v>21</v>
      </c>
      <c r="M509" s="6">
        <v>0</v>
      </c>
      <c r="O509" s="8">
        <v>1</v>
      </c>
      <c r="AC509" s="3">
        <f t="shared" si="40"/>
        <v>1</v>
      </c>
      <c r="AD509" s="38">
        <f t="shared" si="37"/>
        <v>1</v>
      </c>
      <c r="AE509" s="11">
        <f t="shared" si="38"/>
        <v>0</v>
      </c>
      <c r="AF509" s="11">
        <f t="shared" si="39"/>
        <v>0</v>
      </c>
    </row>
    <row r="510" spans="1:32" x14ac:dyDescent="0.25">
      <c r="A510" t="s">
        <v>1572</v>
      </c>
      <c r="C510" s="1" t="s">
        <v>1612</v>
      </c>
      <c r="D510" s="3" t="s">
        <v>1613</v>
      </c>
      <c r="E510" s="3" t="s">
        <v>1614</v>
      </c>
      <c r="F510" t="s">
        <v>15</v>
      </c>
      <c r="G510">
        <v>3673</v>
      </c>
      <c r="H510">
        <v>4</v>
      </c>
      <c r="I510">
        <v>0</v>
      </c>
      <c r="J510" s="11">
        <f t="shared" si="36"/>
        <v>4</v>
      </c>
      <c r="K510" s="2">
        <v>45853</v>
      </c>
      <c r="L510" t="s">
        <v>21</v>
      </c>
      <c r="M510" s="6">
        <v>0</v>
      </c>
      <c r="P510" s="8">
        <v>2</v>
      </c>
      <c r="Q510" s="8">
        <v>2</v>
      </c>
      <c r="AC510" s="3">
        <f t="shared" si="40"/>
        <v>4</v>
      </c>
      <c r="AD510" s="38">
        <f t="shared" si="37"/>
        <v>4</v>
      </c>
      <c r="AE510" s="11">
        <f t="shared" si="38"/>
        <v>0</v>
      </c>
      <c r="AF510" s="11">
        <f t="shared" si="39"/>
        <v>0</v>
      </c>
    </row>
    <row r="511" spans="1:32" x14ac:dyDescent="0.25">
      <c r="A511" t="s">
        <v>1572</v>
      </c>
      <c r="C511" s="1" t="s">
        <v>1615</v>
      </c>
      <c r="D511" s="3" t="s">
        <v>1616</v>
      </c>
      <c r="E511" s="3" t="s">
        <v>1617</v>
      </c>
      <c r="F511" t="s">
        <v>14</v>
      </c>
      <c r="G511">
        <v>853</v>
      </c>
      <c r="H511">
        <v>1</v>
      </c>
      <c r="I511">
        <v>0</v>
      </c>
      <c r="J511" s="11">
        <f t="shared" si="36"/>
        <v>1</v>
      </c>
      <c r="K511" s="2">
        <v>46009</v>
      </c>
      <c r="L511" t="s">
        <v>21</v>
      </c>
      <c r="M511" s="6">
        <v>0</v>
      </c>
      <c r="O511" s="8">
        <v>1</v>
      </c>
      <c r="AC511" s="3">
        <f t="shared" si="40"/>
        <v>1</v>
      </c>
      <c r="AD511" s="38">
        <f t="shared" si="37"/>
        <v>1</v>
      </c>
      <c r="AE511" s="11">
        <f t="shared" si="38"/>
        <v>0</v>
      </c>
      <c r="AF511" s="11">
        <f t="shared" si="39"/>
        <v>0</v>
      </c>
    </row>
    <row r="512" spans="1:32" x14ac:dyDescent="0.25">
      <c r="A512" t="s">
        <v>1572</v>
      </c>
      <c r="C512" s="1" t="s">
        <v>1618</v>
      </c>
      <c r="D512" s="3" t="s">
        <v>1619</v>
      </c>
      <c r="E512" s="3" t="s">
        <v>1620</v>
      </c>
      <c r="F512" t="s">
        <v>14</v>
      </c>
      <c r="G512">
        <v>119</v>
      </c>
      <c r="H512">
        <v>2</v>
      </c>
      <c r="I512">
        <v>0</v>
      </c>
      <c r="J512" s="11">
        <f t="shared" si="36"/>
        <v>2</v>
      </c>
      <c r="K512" s="2">
        <v>46031</v>
      </c>
      <c r="L512" t="s">
        <v>21</v>
      </c>
      <c r="M512" s="6">
        <v>0</v>
      </c>
      <c r="O512" s="8">
        <v>1</v>
      </c>
      <c r="P512" s="8">
        <v>1</v>
      </c>
      <c r="AC512" s="3">
        <f t="shared" si="40"/>
        <v>2</v>
      </c>
      <c r="AD512" s="38">
        <f t="shared" si="37"/>
        <v>2</v>
      </c>
      <c r="AE512" s="11">
        <f t="shared" si="38"/>
        <v>0</v>
      </c>
      <c r="AF512" s="11">
        <f t="shared" si="39"/>
        <v>0</v>
      </c>
    </row>
    <row r="513" spans="1:32" x14ac:dyDescent="0.25">
      <c r="A513" t="s">
        <v>1621</v>
      </c>
      <c r="C513" s="1" t="s">
        <v>1622</v>
      </c>
      <c r="D513" s="3" t="s">
        <v>1623</v>
      </c>
      <c r="E513" s="3" t="s">
        <v>1624</v>
      </c>
      <c r="F513" t="s">
        <v>14</v>
      </c>
      <c r="G513">
        <v>0</v>
      </c>
      <c r="H513">
        <v>6</v>
      </c>
      <c r="I513">
        <v>0</v>
      </c>
      <c r="J513" s="11">
        <f t="shared" si="36"/>
        <v>6</v>
      </c>
      <c r="K513" s="2">
        <v>44917</v>
      </c>
      <c r="L513" t="s">
        <v>21</v>
      </c>
      <c r="M513" s="6">
        <v>0</v>
      </c>
      <c r="O513" s="8">
        <v>3</v>
      </c>
      <c r="P513" s="8">
        <v>3</v>
      </c>
      <c r="AC513" s="3">
        <f t="shared" si="40"/>
        <v>6</v>
      </c>
      <c r="AD513" s="38">
        <f t="shared" si="37"/>
        <v>6</v>
      </c>
      <c r="AE513" s="11">
        <f t="shared" si="38"/>
        <v>0</v>
      </c>
      <c r="AF513" s="11">
        <f t="shared" si="39"/>
        <v>0</v>
      </c>
    </row>
    <row r="514" spans="1:32" x14ac:dyDescent="0.25">
      <c r="A514" t="s">
        <v>1625</v>
      </c>
      <c r="C514" s="1" t="s">
        <v>1626</v>
      </c>
      <c r="D514" s="3" t="s">
        <v>1627</v>
      </c>
      <c r="E514" s="3" t="s">
        <v>1628</v>
      </c>
      <c r="F514" t="s">
        <v>14</v>
      </c>
      <c r="G514">
        <v>274</v>
      </c>
      <c r="H514">
        <v>1</v>
      </c>
      <c r="I514">
        <v>0</v>
      </c>
      <c r="J514" s="11">
        <f t="shared" ref="J514:J577" si="41">SUM(H514,-I514)</f>
        <v>1</v>
      </c>
      <c r="K514" s="2">
        <v>43573</v>
      </c>
      <c r="L514" t="s">
        <v>16</v>
      </c>
      <c r="M514" s="6">
        <v>0</v>
      </c>
      <c r="N514" s="8">
        <v>1</v>
      </c>
      <c r="AC514" s="3">
        <f t="shared" si="40"/>
        <v>1</v>
      </c>
      <c r="AD514" s="38">
        <f t="shared" ref="AD514:AD577" si="42">SUM(N514:R514)</f>
        <v>1</v>
      </c>
      <c r="AE514" s="11">
        <f t="shared" ref="AE514:AE577" si="43">SUM(AC514,-J514)</f>
        <v>0</v>
      </c>
      <c r="AF514" s="11">
        <f t="shared" ref="AF514:AF577" si="44">SUM(AE514,M514)</f>
        <v>0</v>
      </c>
    </row>
    <row r="515" spans="1:32" x14ac:dyDescent="0.25">
      <c r="A515" t="s">
        <v>1625</v>
      </c>
      <c r="C515" s="1" t="s">
        <v>1629</v>
      </c>
      <c r="D515" s="3" t="s">
        <v>1630</v>
      </c>
      <c r="E515" s="3" t="s">
        <v>1631</v>
      </c>
      <c r="F515" t="s">
        <v>14</v>
      </c>
      <c r="G515">
        <v>971</v>
      </c>
      <c r="H515">
        <v>1</v>
      </c>
      <c r="I515">
        <v>1</v>
      </c>
      <c r="J515" s="11">
        <f t="shared" si="41"/>
        <v>0</v>
      </c>
      <c r="K515" s="2">
        <v>44091</v>
      </c>
      <c r="L515" t="s">
        <v>16</v>
      </c>
      <c r="M515" s="6">
        <v>0</v>
      </c>
      <c r="AC515" s="3">
        <f t="shared" si="40"/>
        <v>0</v>
      </c>
      <c r="AD515" s="38">
        <f t="shared" si="42"/>
        <v>0</v>
      </c>
      <c r="AE515" s="11">
        <f t="shared" si="43"/>
        <v>0</v>
      </c>
      <c r="AF515" s="11">
        <f t="shared" si="44"/>
        <v>0</v>
      </c>
    </row>
    <row r="516" spans="1:32" x14ac:dyDescent="0.25">
      <c r="A516" t="s">
        <v>1625</v>
      </c>
      <c r="C516" s="1" t="s">
        <v>1632</v>
      </c>
      <c r="D516" s="3" t="s">
        <v>1633</v>
      </c>
      <c r="E516" s="3" t="s">
        <v>1634</v>
      </c>
      <c r="F516" t="s">
        <v>14</v>
      </c>
      <c r="G516">
        <v>2534</v>
      </c>
      <c r="H516">
        <v>4</v>
      </c>
      <c r="I516">
        <v>1</v>
      </c>
      <c r="J516" s="11">
        <f t="shared" si="41"/>
        <v>3</v>
      </c>
      <c r="K516" s="2">
        <v>44958</v>
      </c>
      <c r="L516" t="s">
        <v>21</v>
      </c>
      <c r="M516" s="6">
        <v>0</v>
      </c>
      <c r="P516" s="8">
        <v>1</v>
      </c>
      <c r="Q516" s="8">
        <v>1</v>
      </c>
      <c r="R516" s="8">
        <v>1</v>
      </c>
      <c r="AC516" s="3">
        <f t="shared" si="40"/>
        <v>3</v>
      </c>
      <c r="AD516" s="38">
        <f t="shared" si="42"/>
        <v>3</v>
      </c>
      <c r="AE516" s="11">
        <f t="shared" si="43"/>
        <v>0</v>
      </c>
      <c r="AF516" s="11">
        <f t="shared" si="44"/>
        <v>0</v>
      </c>
    </row>
    <row r="517" spans="1:32" x14ac:dyDescent="0.25">
      <c r="A517" t="s">
        <v>1625</v>
      </c>
      <c r="C517" s="1" t="s">
        <v>1635</v>
      </c>
      <c r="D517" s="3" t="s">
        <v>1636</v>
      </c>
      <c r="E517" s="3" t="s">
        <v>1637</v>
      </c>
      <c r="F517" t="s">
        <v>14</v>
      </c>
      <c r="G517">
        <v>2214</v>
      </c>
      <c r="H517">
        <v>5</v>
      </c>
      <c r="I517">
        <v>0</v>
      </c>
      <c r="J517" s="11">
        <f t="shared" si="41"/>
        <v>5</v>
      </c>
      <c r="K517" s="2">
        <v>44985</v>
      </c>
      <c r="L517" t="s">
        <v>21</v>
      </c>
      <c r="M517" s="6">
        <v>0</v>
      </c>
      <c r="O517" s="8">
        <v>1</v>
      </c>
      <c r="P517" s="8">
        <v>2</v>
      </c>
      <c r="Q517" s="8">
        <v>1</v>
      </c>
      <c r="R517" s="8">
        <v>1</v>
      </c>
      <c r="AC517" s="3">
        <f t="shared" si="40"/>
        <v>5</v>
      </c>
      <c r="AD517" s="38">
        <f t="shared" si="42"/>
        <v>5</v>
      </c>
      <c r="AE517" s="11">
        <f t="shared" si="43"/>
        <v>0</v>
      </c>
      <c r="AF517" s="11">
        <f t="shared" si="44"/>
        <v>0</v>
      </c>
    </row>
    <row r="518" spans="1:32" x14ac:dyDescent="0.25">
      <c r="A518" t="s">
        <v>1625</v>
      </c>
      <c r="C518" s="1" t="s">
        <v>1638</v>
      </c>
      <c r="D518" s="3" t="s">
        <v>1639</v>
      </c>
      <c r="E518" s="3" t="s">
        <v>1640</v>
      </c>
      <c r="F518" t="s">
        <v>14</v>
      </c>
      <c r="G518">
        <v>682</v>
      </c>
      <c r="H518">
        <v>1</v>
      </c>
      <c r="I518">
        <v>0</v>
      </c>
      <c r="J518" s="11">
        <f t="shared" si="41"/>
        <v>1</v>
      </c>
      <c r="K518" s="2">
        <v>44998</v>
      </c>
      <c r="L518" t="s">
        <v>16</v>
      </c>
      <c r="M518" s="6">
        <v>0</v>
      </c>
      <c r="N518" s="8">
        <v>1</v>
      </c>
      <c r="AC518" s="3">
        <f t="shared" si="40"/>
        <v>1</v>
      </c>
      <c r="AD518" s="38">
        <f t="shared" si="42"/>
        <v>1</v>
      </c>
      <c r="AE518" s="11">
        <f t="shared" si="43"/>
        <v>0</v>
      </c>
      <c r="AF518" s="11">
        <f t="shared" si="44"/>
        <v>0</v>
      </c>
    </row>
    <row r="519" spans="1:32" x14ac:dyDescent="0.25">
      <c r="A519" t="s">
        <v>1625</v>
      </c>
      <c r="C519" s="1" t="s">
        <v>1641</v>
      </c>
      <c r="D519" s="3" t="s">
        <v>1642</v>
      </c>
      <c r="E519" s="3" t="s">
        <v>1643</v>
      </c>
      <c r="F519" t="s">
        <v>14</v>
      </c>
      <c r="G519">
        <v>335</v>
      </c>
      <c r="H519">
        <v>1</v>
      </c>
      <c r="I519">
        <v>0</v>
      </c>
      <c r="J519" s="11">
        <f t="shared" si="41"/>
        <v>1</v>
      </c>
      <c r="K519" s="2">
        <v>45000</v>
      </c>
      <c r="L519" t="s">
        <v>21</v>
      </c>
      <c r="M519" s="6">
        <v>0</v>
      </c>
      <c r="O519" s="8">
        <v>1</v>
      </c>
      <c r="AC519" s="3">
        <f t="shared" si="40"/>
        <v>1</v>
      </c>
      <c r="AD519" s="38">
        <f t="shared" si="42"/>
        <v>1</v>
      </c>
      <c r="AE519" s="11">
        <f t="shared" si="43"/>
        <v>0</v>
      </c>
      <c r="AF519" s="11">
        <f t="shared" si="44"/>
        <v>0</v>
      </c>
    </row>
    <row r="520" spans="1:32" x14ac:dyDescent="0.25">
      <c r="A520" t="s">
        <v>1625</v>
      </c>
      <c r="C520" s="1" t="s">
        <v>1644</v>
      </c>
      <c r="D520" s="3" t="s">
        <v>1645</v>
      </c>
      <c r="E520" s="3" t="s">
        <v>1646</v>
      </c>
      <c r="F520" t="s">
        <v>14</v>
      </c>
      <c r="G520">
        <v>702</v>
      </c>
      <c r="H520">
        <v>1</v>
      </c>
      <c r="I520">
        <v>1</v>
      </c>
      <c r="J520" s="11">
        <f t="shared" si="41"/>
        <v>0</v>
      </c>
      <c r="K520" s="2">
        <v>45008</v>
      </c>
      <c r="L520" t="s">
        <v>16</v>
      </c>
      <c r="M520" s="6">
        <v>0</v>
      </c>
      <c r="AC520" s="3">
        <f t="shared" si="40"/>
        <v>0</v>
      </c>
      <c r="AD520" s="38">
        <f t="shared" si="42"/>
        <v>0</v>
      </c>
      <c r="AE520" s="11">
        <f t="shared" si="43"/>
        <v>0</v>
      </c>
      <c r="AF520" s="11">
        <f t="shared" si="44"/>
        <v>0</v>
      </c>
    </row>
    <row r="521" spans="1:32" x14ac:dyDescent="0.25">
      <c r="A521" t="s">
        <v>1625</v>
      </c>
      <c r="B521" s="1" t="s">
        <v>2097</v>
      </c>
      <c r="C521" s="1" t="s">
        <v>1647</v>
      </c>
      <c r="D521" s="3" t="s">
        <v>1648</v>
      </c>
      <c r="E521" s="3" t="s">
        <v>1649</v>
      </c>
      <c r="F521" t="s">
        <v>15</v>
      </c>
      <c r="G521">
        <v>1864</v>
      </c>
      <c r="H521">
        <v>4</v>
      </c>
      <c r="I521">
        <v>0</v>
      </c>
      <c r="J521" s="11">
        <f t="shared" si="41"/>
        <v>4</v>
      </c>
      <c r="K521" s="2">
        <v>45036</v>
      </c>
      <c r="L521" t="s">
        <v>76</v>
      </c>
      <c r="M521" s="6">
        <v>2</v>
      </c>
      <c r="AC521" s="3">
        <f t="shared" si="40"/>
        <v>0</v>
      </c>
      <c r="AD521" s="38">
        <f t="shared" si="42"/>
        <v>0</v>
      </c>
      <c r="AE521" s="11">
        <f t="shared" si="43"/>
        <v>-4</v>
      </c>
      <c r="AF521" s="11">
        <f t="shared" si="44"/>
        <v>-2</v>
      </c>
    </row>
    <row r="522" spans="1:32" x14ac:dyDescent="0.25">
      <c r="A522" t="s">
        <v>1625</v>
      </c>
      <c r="C522" s="1" t="s">
        <v>1650</v>
      </c>
      <c r="D522" s="3" t="s">
        <v>1651</v>
      </c>
      <c r="E522" s="3" t="s">
        <v>1652</v>
      </c>
      <c r="F522" t="s">
        <v>14</v>
      </c>
      <c r="G522">
        <v>1447</v>
      </c>
      <c r="H522">
        <v>1</v>
      </c>
      <c r="I522">
        <v>1</v>
      </c>
      <c r="J522" s="11">
        <f t="shared" si="41"/>
        <v>0</v>
      </c>
      <c r="K522" s="2">
        <v>45120</v>
      </c>
      <c r="L522" t="s">
        <v>21</v>
      </c>
      <c r="M522" s="6">
        <v>0</v>
      </c>
      <c r="AC522" s="3">
        <f t="shared" si="40"/>
        <v>0</v>
      </c>
      <c r="AD522" s="38">
        <f t="shared" si="42"/>
        <v>0</v>
      </c>
      <c r="AE522" s="11">
        <f t="shared" si="43"/>
        <v>0</v>
      </c>
      <c r="AF522" s="11">
        <f t="shared" si="44"/>
        <v>0</v>
      </c>
    </row>
    <row r="523" spans="1:32" x14ac:dyDescent="0.25">
      <c r="A523" t="s">
        <v>1625</v>
      </c>
      <c r="C523" s="1" t="s">
        <v>1653</v>
      </c>
      <c r="D523" s="3" t="s">
        <v>1654</v>
      </c>
      <c r="E523" s="3" t="s">
        <v>1655</v>
      </c>
      <c r="F523" t="s">
        <v>14</v>
      </c>
      <c r="G523">
        <v>5927</v>
      </c>
      <c r="H523">
        <v>2</v>
      </c>
      <c r="I523">
        <v>0</v>
      </c>
      <c r="J523" s="11">
        <f t="shared" si="41"/>
        <v>2</v>
      </c>
      <c r="K523" s="2">
        <v>45301</v>
      </c>
      <c r="L523" t="s">
        <v>21</v>
      </c>
      <c r="M523" s="6">
        <v>0</v>
      </c>
      <c r="O523" s="8">
        <v>1</v>
      </c>
      <c r="P523" s="8">
        <v>1</v>
      </c>
      <c r="AC523" s="3">
        <f t="shared" si="40"/>
        <v>2</v>
      </c>
      <c r="AD523" s="38">
        <f t="shared" si="42"/>
        <v>2</v>
      </c>
      <c r="AE523" s="11">
        <f t="shared" si="43"/>
        <v>0</v>
      </c>
      <c r="AF523" s="11">
        <f t="shared" si="44"/>
        <v>0</v>
      </c>
    </row>
    <row r="524" spans="1:32" x14ac:dyDescent="0.25">
      <c r="A524" t="s">
        <v>1625</v>
      </c>
      <c r="C524" s="1" t="s">
        <v>1656</v>
      </c>
      <c r="D524" s="3" t="s">
        <v>1657</v>
      </c>
      <c r="E524" s="3" t="s">
        <v>1658</v>
      </c>
      <c r="F524" t="s">
        <v>15</v>
      </c>
      <c r="G524">
        <v>620</v>
      </c>
      <c r="H524">
        <v>1</v>
      </c>
      <c r="I524">
        <v>0</v>
      </c>
      <c r="J524" s="11">
        <f t="shared" si="41"/>
        <v>1</v>
      </c>
      <c r="K524" s="2">
        <v>45475</v>
      </c>
      <c r="L524" t="s">
        <v>16</v>
      </c>
      <c r="M524" s="6">
        <v>0</v>
      </c>
      <c r="N524" s="8">
        <v>1</v>
      </c>
      <c r="AC524" s="3">
        <f t="shared" si="40"/>
        <v>1</v>
      </c>
      <c r="AD524" s="38">
        <f t="shared" si="42"/>
        <v>1</v>
      </c>
      <c r="AE524" s="11">
        <f t="shared" si="43"/>
        <v>0</v>
      </c>
      <c r="AF524" s="11">
        <f t="shared" si="44"/>
        <v>0</v>
      </c>
    </row>
    <row r="525" spans="1:32" x14ac:dyDescent="0.25">
      <c r="A525" t="s">
        <v>1625</v>
      </c>
      <c r="C525" s="1" t="s">
        <v>1659</v>
      </c>
      <c r="D525" s="3" t="s">
        <v>1660</v>
      </c>
      <c r="E525" s="3" t="s">
        <v>1661</v>
      </c>
      <c r="F525" t="s">
        <v>15</v>
      </c>
      <c r="G525">
        <v>691</v>
      </c>
      <c r="H525">
        <v>1</v>
      </c>
      <c r="I525">
        <v>0</v>
      </c>
      <c r="J525" s="11">
        <f t="shared" si="41"/>
        <v>1</v>
      </c>
      <c r="K525" s="2">
        <v>45477</v>
      </c>
      <c r="L525" t="s">
        <v>16</v>
      </c>
      <c r="M525" s="6">
        <v>0</v>
      </c>
      <c r="N525" s="8">
        <v>1</v>
      </c>
      <c r="AC525" s="3">
        <f t="shared" si="40"/>
        <v>1</v>
      </c>
      <c r="AD525" s="38">
        <f t="shared" si="42"/>
        <v>1</v>
      </c>
      <c r="AE525" s="11">
        <f t="shared" si="43"/>
        <v>0</v>
      </c>
      <c r="AF525" s="11">
        <f t="shared" si="44"/>
        <v>0</v>
      </c>
    </row>
    <row r="526" spans="1:32" x14ac:dyDescent="0.25">
      <c r="A526" t="s">
        <v>1625</v>
      </c>
      <c r="C526" s="1" t="s">
        <v>1662</v>
      </c>
      <c r="D526" s="3" t="s">
        <v>1663</v>
      </c>
      <c r="E526" s="3" t="s">
        <v>1664</v>
      </c>
      <c r="F526" t="s">
        <v>14</v>
      </c>
      <c r="G526">
        <v>265</v>
      </c>
      <c r="H526">
        <v>1</v>
      </c>
      <c r="I526">
        <v>0</v>
      </c>
      <c r="J526" s="11">
        <f t="shared" si="41"/>
        <v>1</v>
      </c>
      <c r="K526" s="2">
        <v>45551</v>
      </c>
      <c r="L526" t="s">
        <v>16</v>
      </c>
      <c r="M526" s="6">
        <v>0</v>
      </c>
      <c r="N526" s="8">
        <v>1</v>
      </c>
      <c r="AC526" s="3">
        <f t="shared" si="40"/>
        <v>1</v>
      </c>
      <c r="AD526" s="38">
        <f t="shared" si="42"/>
        <v>1</v>
      </c>
      <c r="AE526" s="11">
        <f t="shared" si="43"/>
        <v>0</v>
      </c>
      <c r="AF526" s="11">
        <f t="shared" si="44"/>
        <v>0</v>
      </c>
    </row>
    <row r="527" spans="1:32" x14ac:dyDescent="0.25">
      <c r="A527" t="s">
        <v>1625</v>
      </c>
      <c r="C527" s="1" t="s">
        <v>1665</v>
      </c>
      <c r="D527" s="3" t="s">
        <v>1666</v>
      </c>
      <c r="E527" s="3" t="s">
        <v>1667</v>
      </c>
      <c r="F527" t="s">
        <v>14</v>
      </c>
      <c r="G527">
        <v>1466</v>
      </c>
      <c r="H527">
        <v>2</v>
      </c>
      <c r="I527">
        <v>2</v>
      </c>
      <c r="J527" s="11">
        <f t="shared" si="41"/>
        <v>0</v>
      </c>
      <c r="K527" s="2">
        <v>45569</v>
      </c>
      <c r="L527" t="s">
        <v>16</v>
      </c>
      <c r="M527" s="6">
        <v>0</v>
      </c>
      <c r="AC527" s="3">
        <f t="shared" si="40"/>
        <v>0</v>
      </c>
      <c r="AD527" s="38">
        <f t="shared" si="42"/>
        <v>0</v>
      </c>
      <c r="AE527" s="11">
        <f t="shared" si="43"/>
        <v>0</v>
      </c>
      <c r="AF527" s="11">
        <f t="shared" si="44"/>
        <v>0</v>
      </c>
    </row>
    <row r="528" spans="1:32" x14ac:dyDescent="0.25">
      <c r="A528" t="s">
        <v>1625</v>
      </c>
      <c r="C528" s="1" t="s">
        <v>1668</v>
      </c>
      <c r="D528" s="3" t="s">
        <v>1669</v>
      </c>
      <c r="E528" s="3" t="s">
        <v>1670</v>
      </c>
      <c r="F528" t="s">
        <v>14</v>
      </c>
      <c r="G528">
        <v>2323</v>
      </c>
      <c r="H528">
        <v>1</v>
      </c>
      <c r="I528">
        <v>1</v>
      </c>
      <c r="J528" s="11">
        <f t="shared" si="41"/>
        <v>0</v>
      </c>
      <c r="K528" s="2">
        <v>45588</v>
      </c>
      <c r="L528" t="s">
        <v>21</v>
      </c>
      <c r="M528" s="6">
        <v>0</v>
      </c>
      <c r="AC528" s="3">
        <f t="shared" si="40"/>
        <v>0</v>
      </c>
      <c r="AD528" s="38">
        <f t="shared" si="42"/>
        <v>0</v>
      </c>
      <c r="AE528" s="11">
        <f t="shared" si="43"/>
        <v>0</v>
      </c>
      <c r="AF528" s="11">
        <f t="shared" si="44"/>
        <v>0</v>
      </c>
    </row>
    <row r="529" spans="1:32" x14ac:dyDescent="0.25">
      <c r="A529" t="s">
        <v>1625</v>
      </c>
      <c r="C529" s="1" t="s">
        <v>1671</v>
      </c>
      <c r="D529" s="3" t="s">
        <v>1672</v>
      </c>
      <c r="E529" s="3" t="s">
        <v>1673</v>
      </c>
      <c r="F529" t="s">
        <v>15</v>
      </c>
      <c r="G529">
        <v>4776</v>
      </c>
      <c r="H529">
        <v>1</v>
      </c>
      <c r="I529">
        <v>0</v>
      </c>
      <c r="J529" s="11">
        <f t="shared" si="41"/>
        <v>1</v>
      </c>
      <c r="K529" s="2">
        <v>45723</v>
      </c>
      <c r="L529" t="s">
        <v>16</v>
      </c>
      <c r="M529" s="6">
        <v>0</v>
      </c>
      <c r="N529" s="8">
        <v>1</v>
      </c>
      <c r="AC529" s="3">
        <f t="shared" si="40"/>
        <v>1</v>
      </c>
      <c r="AD529" s="38">
        <f t="shared" si="42"/>
        <v>1</v>
      </c>
      <c r="AE529" s="11">
        <f t="shared" si="43"/>
        <v>0</v>
      </c>
      <c r="AF529" s="11">
        <f t="shared" si="44"/>
        <v>0</v>
      </c>
    </row>
    <row r="530" spans="1:32" x14ac:dyDescent="0.25">
      <c r="A530" t="s">
        <v>1625</v>
      </c>
      <c r="C530" s="1" t="s">
        <v>1674</v>
      </c>
      <c r="D530" s="3" t="s">
        <v>1675</v>
      </c>
      <c r="E530" s="3" t="s">
        <v>1676</v>
      </c>
      <c r="F530" t="s">
        <v>14</v>
      </c>
      <c r="G530">
        <v>2703</v>
      </c>
      <c r="H530">
        <v>1</v>
      </c>
      <c r="I530">
        <v>0</v>
      </c>
      <c r="J530" s="11">
        <f t="shared" si="41"/>
        <v>1</v>
      </c>
      <c r="K530" s="2">
        <v>45770</v>
      </c>
      <c r="L530" t="s">
        <v>16</v>
      </c>
      <c r="M530" s="6">
        <v>0</v>
      </c>
      <c r="N530" s="8">
        <v>1</v>
      </c>
      <c r="AC530" s="3">
        <f t="shared" si="40"/>
        <v>1</v>
      </c>
      <c r="AD530" s="38">
        <f t="shared" si="42"/>
        <v>1</v>
      </c>
      <c r="AE530" s="11">
        <f t="shared" si="43"/>
        <v>0</v>
      </c>
      <c r="AF530" s="11">
        <f t="shared" si="44"/>
        <v>0</v>
      </c>
    </row>
    <row r="531" spans="1:32" x14ac:dyDescent="0.25">
      <c r="A531" t="s">
        <v>1625</v>
      </c>
      <c r="C531" s="1" t="s">
        <v>1677</v>
      </c>
      <c r="D531" s="3" t="s">
        <v>1678</v>
      </c>
      <c r="E531" s="3" t="s">
        <v>41</v>
      </c>
      <c r="F531" t="s">
        <v>14</v>
      </c>
      <c r="G531">
        <v>0</v>
      </c>
      <c r="H531">
        <v>1</v>
      </c>
      <c r="I531">
        <v>1</v>
      </c>
      <c r="J531" s="11">
        <f t="shared" si="41"/>
        <v>0</v>
      </c>
      <c r="K531" s="2">
        <v>45779</v>
      </c>
      <c r="L531" t="s">
        <v>76</v>
      </c>
      <c r="M531" s="6">
        <v>0</v>
      </c>
      <c r="AC531" s="3">
        <f t="shared" si="40"/>
        <v>0</v>
      </c>
      <c r="AD531" s="38">
        <f t="shared" si="42"/>
        <v>0</v>
      </c>
      <c r="AE531" s="11">
        <f t="shared" si="43"/>
        <v>0</v>
      </c>
      <c r="AF531" s="11">
        <f t="shared" si="44"/>
        <v>0</v>
      </c>
    </row>
    <row r="532" spans="1:32" x14ac:dyDescent="0.25">
      <c r="A532" t="s">
        <v>1625</v>
      </c>
      <c r="C532" s="1" t="s">
        <v>1679</v>
      </c>
      <c r="D532" s="3" t="s">
        <v>1680</v>
      </c>
      <c r="E532" s="3" t="s">
        <v>1681</v>
      </c>
      <c r="F532" t="s">
        <v>14</v>
      </c>
      <c r="G532">
        <v>1342</v>
      </c>
      <c r="H532">
        <v>1</v>
      </c>
      <c r="I532">
        <v>0</v>
      </c>
      <c r="J532" s="11">
        <f t="shared" si="41"/>
        <v>1</v>
      </c>
      <c r="K532" s="2">
        <v>45790</v>
      </c>
      <c r="L532" t="s">
        <v>21</v>
      </c>
      <c r="M532" s="6">
        <v>0</v>
      </c>
      <c r="O532" s="8">
        <v>1</v>
      </c>
      <c r="AC532" s="3">
        <f t="shared" si="40"/>
        <v>1</v>
      </c>
      <c r="AD532" s="38">
        <f t="shared" si="42"/>
        <v>1</v>
      </c>
      <c r="AE532" s="11">
        <f t="shared" si="43"/>
        <v>0</v>
      </c>
      <c r="AF532" s="11">
        <f t="shared" si="44"/>
        <v>0</v>
      </c>
    </row>
    <row r="533" spans="1:32" x14ac:dyDescent="0.25">
      <c r="A533" t="s">
        <v>1625</v>
      </c>
      <c r="C533" s="1" t="s">
        <v>1682</v>
      </c>
      <c r="D533" s="3" t="s">
        <v>1683</v>
      </c>
      <c r="E533" s="3" t="s">
        <v>1684</v>
      </c>
      <c r="F533" t="s">
        <v>14</v>
      </c>
      <c r="G533">
        <v>1413</v>
      </c>
      <c r="H533">
        <v>1</v>
      </c>
      <c r="I533">
        <v>0</v>
      </c>
      <c r="J533" s="11">
        <f t="shared" si="41"/>
        <v>1</v>
      </c>
      <c r="K533" s="2">
        <v>45812</v>
      </c>
      <c r="L533" t="s">
        <v>21</v>
      </c>
      <c r="M533" s="6">
        <v>0</v>
      </c>
      <c r="O533" s="8">
        <v>1</v>
      </c>
      <c r="AC533" s="3">
        <f t="shared" si="40"/>
        <v>1</v>
      </c>
      <c r="AD533" s="38">
        <f t="shared" si="42"/>
        <v>1</v>
      </c>
      <c r="AE533" s="11">
        <f t="shared" si="43"/>
        <v>0</v>
      </c>
      <c r="AF533" s="11">
        <f t="shared" si="44"/>
        <v>0</v>
      </c>
    </row>
    <row r="534" spans="1:32" x14ac:dyDescent="0.25">
      <c r="A534" t="s">
        <v>1625</v>
      </c>
      <c r="C534" s="1" t="s">
        <v>1685</v>
      </c>
      <c r="D534" s="3" t="s">
        <v>1686</v>
      </c>
      <c r="E534" s="3" t="s">
        <v>1687</v>
      </c>
      <c r="F534" t="s">
        <v>14</v>
      </c>
      <c r="G534">
        <v>424</v>
      </c>
      <c r="H534">
        <v>1</v>
      </c>
      <c r="I534">
        <v>0</v>
      </c>
      <c r="J534" s="11">
        <f t="shared" si="41"/>
        <v>1</v>
      </c>
      <c r="K534" s="2">
        <v>45839</v>
      </c>
      <c r="L534" t="s">
        <v>21</v>
      </c>
      <c r="M534" s="6">
        <v>0</v>
      </c>
      <c r="O534" s="8">
        <v>1</v>
      </c>
      <c r="AC534" s="3">
        <f t="shared" si="40"/>
        <v>1</v>
      </c>
      <c r="AD534" s="38">
        <f t="shared" si="42"/>
        <v>1</v>
      </c>
      <c r="AE534" s="11">
        <f t="shared" si="43"/>
        <v>0</v>
      </c>
      <c r="AF534" s="11">
        <f t="shared" si="44"/>
        <v>0</v>
      </c>
    </row>
    <row r="535" spans="1:32" x14ac:dyDescent="0.25">
      <c r="A535" t="s">
        <v>1625</v>
      </c>
      <c r="C535" s="1" t="s">
        <v>1688</v>
      </c>
      <c r="D535" s="3" t="s">
        <v>1689</v>
      </c>
      <c r="E535" s="3" t="s">
        <v>1690</v>
      </c>
      <c r="F535" t="s">
        <v>15</v>
      </c>
      <c r="G535">
        <v>263</v>
      </c>
      <c r="H535">
        <v>1</v>
      </c>
      <c r="I535">
        <v>0</v>
      </c>
      <c r="J535" s="11">
        <f t="shared" si="41"/>
        <v>1</v>
      </c>
      <c r="K535" s="2">
        <v>45861</v>
      </c>
      <c r="L535" t="s">
        <v>21</v>
      </c>
      <c r="M535" s="6">
        <v>0</v>
      </c>
      <c r="O535" s="8">
        <v>1</v>
      </c>
      <c r="AC535" s="3">
        <f t="shared" si="40"/>
        <v>1</v>
      </c>
      <c r="AD535" s="38">
        <f t="shared" si="42"/>
        <v>1</v>
      </c>
      <c r="AE535" s="11">
        <f t="shared" si="43"/>
        <v>0</v>
      </c>
      <c r="AF535" s="11">
        <f t="shared" si="44"/>
        <v>0</v>
      </c>
    </row>
    <row r="536" spans="1:32" x14ac:dyDescent="0.25">
      <c r="A536" t="s">
        <v>1625</v>
      </c>
      <c r="C536" s="1" t="s">
        <v>1691</v>
      </c>
      <c r="D536" s="3" t="s">
        <v>1675</v>
      </c>
      <c r="E536" s="3" t="s">
        <v>1692</v>
      </c>
      <c r="F536" t="s">
        <v>14</v>
      </c>
      <c r="G536">
        <v>2767</v>
      </c>
      <c r="H536">
        <v>1</v>
      </c>
      <c r="I536">
        <v>0</v>
      </c>
      <c r="J536" s="11">
        <f t="shared" si="41"/>
        <v>1</v>
      </c>
      <c r="K536" s="2">
        <v>45954</v>
      </c>
      <c r="L536" t="s">
        <v>21</v>
      </c>
      <c r="M536" s="6">
        <v>0</v>
      </c>
      <c r="O536" s="8">
        <v>1</v>
      </c>
      <c r="AC536" s="3">
        <f t="shared" si="40"/>
        <v>1</v>
      </c>
      <c r="AD536" s="38">
        <f t="shared" si="42"/>
        <v>1</v>
      </c>
      <c r="AE536" s="11">
        <f t="shared" si="43"/>
        <v>0</v>
      </c>
      <c r="AF536" s="11">
        <f t="shared" si="44"/>
        <v>0</v>
      </c>
    </row>
    <row r="537" spans="1:32" x14ac:dyDescent="0.25">
      <c r="A537" t="s">
        <v>1625</v>
      </c>
      <c r="C537" s="1" t="s">
        <v>1693</v>
      </c>
      <c r="D537" s="3" t="s">
        <v>1694</v>
      </c>
      <c r="E537" s="3" t="s">
        <v>1695</v>
      </c>
      <c r="F537" t="s">
        <v>14</v>
      </c>
      <c r="G537">
        <v>5518</v>
      </c>
      <c r="H537">
        <v>2</v>
      </c>
      <c r="I537">
        <v>2</v>
      </c>
      <c r="J537" s="11">
        <f t="shared" si="41"/>
        <v>0</v>
      </c>
      <c r="K537" s="2">
        <v>46086</v>
      </c>
      <c r="L537" t="s">
        <v>21</v>
      </c>
      <c r="M537" s="6">
        <v>0</v>
      </c>
      <c r="AC537" s="3">
        <f t="shared" si="40"/>
        <v>0</v>
      </c>
      <c r="AD537" s="38">
        <f t="shared" si="42"/>
        <v>0</v>
      </c>
      <c r="AE537" s="11">
        <f t="shared" si="43"/>
        <v>0</v>
      </c>
      <c r="AF537" s="11">
        <f t="shared" si="44"/>
        <v>0</v>
      </c>
    </row>
    <row r="538" spans="1:32" x14ac:dyDescent="0.25">
      <c r="A538" t="s">
        <v>1696</v>
      </c>
      <c r="B538" s="1" t="s">
        <v>1697</v>
      </c>
      <c r="C538" s="1" t="s">
        <v>1698</v>
      </c>
      <c r="D538" s="3" t="s">
        <v>1699</v>
      </c>
      <c r="E538" s="3" t="s">
        <v>1700</v>
      </c>
      <c r="F538" t="s">
        <v>15</v>
      </c>
      <c r="G538">
        <v>1645</v>
      </c>
      <c r="H538">
        <v>1</v>
      </c>
      <c r="I538">
        <v>0</v>
      </c>
      <c r="J538" s="11">
        <f t="shared" si="41"/>
        <v>1</v>
      </c>
      <c r="K538" s="2">
        <v>44845</v>
      </c>
      <c r="L538" t="s">
        <v>76</v>
      </c>
      <c r="M538" s="6">
        <v>1</v>
      </c>
      <c r="AC538" s="3">
        <f t="shared" si="40"/>
        <v>0</v>
      </c>
      <c r="AD538" s="38">
        <f t="shared" si="42"/>
        <v>0</v>
      </c>
      <c r="AE538" s="11">
        <f t="shared" si="43"/>
        <v>-1</v>
      </c>
      <c r="AF538" s="11">
        <f t="shared" si="44"/>
        <v>0</v>
      </c>
    </row>
    <row r="539" spans="1:32" x14ac:dyDescent="0.25">
      <c r="A539" t="s">
        <v>1696</v>
      </c>
      <c r="B539" s="1" t="s">
        <v>1697</v>
      </c>
      <c r="C539" s="1" t="s">
        <v>1701</v>
      </c>
      <c r="D539" s="3" t="s">
        <v>1702</v>
      </c>
      <c r="E539" s="3" t="s">
        <v>1703</v>
      </c>
      <c r="F539" t="s">
        <v>15</v>
      </c>
      <c r="G539">
        <v>6096</v>
      </c>
      <c r="H539">
        <v>6</v>
      </c>
      <c r="I539">
        <v>0</v>
      </c>
      <c r="J539" s="11">
        <f t="shared" si="41"/>
        <v>6</v>
      </c>
      <c r="K539" s="2">
        <v>44847</v>
      </c>
      <c r="L539" t="s">
        <v>76</v>
      </c>
      <c r="M539" s="6">
        <v>1</v>
      </c>
      <c r="AC539" s="3">
        <f t="shared" si="40"/>
        <v>0</v>
      </c>
      <c r="AD539" s="38">
        <f t="shared" si="42"/>
        <v>0</v>
      </c>
      <c r="AE539" s="11">
        <f t="shared" si="43"/>
        <v>-6</v>
      </c>
      <c r="AF539" s="11">
        <f t="shared" si="44"/>
        <v>-5</v>
      </c>
    </row>
    <row r="540" spans="1:32" x14ac:dyDescent="0.25">
      <c r="A540" t="s">
        <v>1696</v>
      </c>
      <c r="C540" s="1" t="s">
        <v>1704</v>
      </c>
      <c r="D540" s="3" t="s">
        <v>1705</v>
      </c>
      <c r="E540" s="3" t="s">
        <v>1706</v>
      </c>
      <c r="F540" t="s">
        <v>14</v>
      </c>
      <c r="G540">
        <v>0</v>
      </c>
      <c r="H540">
        <v>1</v>
      </c>
      <c r="I540">
        <v>0</v>
      </c>
      <c r="J540" s="11">
        <f t="shared" si="41"/>
        <v>1</v>
      </c>
      <c r="K540" s="2">
        <v>40262</v>
      </c>
      <c r="L540" t="s">
        <v>76</v>
      </c>
      <c r="M540" s="6">
        <v>1</v>
      </c>
      <c r="AC540" s="3">
        <f t="shared" si="40"/>
        <v>0</v>
      </c>
      <c r="AD540" s="38">
        <f t="shared" si="42"/>
        <v>0</v>
      </c>
      <c r="AE540" s="11">
        <f t="shared" si="43"/>
        <v>-1</v>
      </c>
      <c r="AF540" s="11">
        <f t="shared" si="44"/>
        <v>0</v>
      </c>
    </row>
    <row r="541" spans="1:32" x14ac:dyDescent="0.25">
      <c r="A541" t="s">
        <v>1696</v>
      </c>
      <c r="C541" s="1" t="s">
        <v>1707</v>
      </c>
      <c r="D541" s="3" t="s">
        <v>1708</v>
      </c>
      <c r="E541" s="3" t="s">
        <v>1658</v>
      </c>
      <c r="F541" t="s">
        <v>15</v>
      </c>
      <c r="G541">
        <v>880</v>
      </c>
      <c r="H541">
        <v>1</v>
      </c>
      <c r="I541">
        <v>0</v>
      </c>
      <c r="J541" s="11">
        <f t="shared" si="41"/>
        <v>1</v>
      </c>
      <c r="K541" s="2">
        <v>44140</v>
      </c>
      <c r="L541" t="s">
        <v>76</v>
      </c>
      <c r="M541" s="6">
        <v>1</v>
      </c>
      <c r="AC541" s="3">
        <f t="shared" si="40"/>
        <v>0</v>
      </c>
      <c r="AD541" s="38">
        <f t="shared" si="42"/>
        <v>0</v>
      </c>
      <c r="AE541" s="11">
        <f t="shared" si="43"/>
        <v>-1</v>
      </c>
      <c r="AF541" s="11">
        <f t="shared" si="44"/>
        <v>0</v>
      </c>
    </row>
    <row r="542" spans="1:32" x14ac:dyDescent="0.25">
      <c r="A542" t="s">
        <v>1696</v>
      </c>
      <c r="C542" s="1" t="s">
        <v>1709</v>
      </c>
      <c r="D542" s="3" t="s">
        <v>1710</v>
      </c>
      <c r="E542" s="3" t="s">
        <v>1711</v>
      </c>
      <c r="F542" t="s">
        <v>15</v>
      </c>
      <c r="G542">
        <v>1168</v>
      </c>
      <c r="H542">
        <v>1</v>
      </c>
      <c r="I542">
        <v>0</v>
      </c>
      <c r="J542" s="11">
        <f t="shared" si="41"/>
        <v>1</v>
      </c>
      <c r="K542" s="2">
        <v>44650</v>
      </c>
      <c r="L542" t="s">
        <v>16</v>
      </c>
      <c r="M542" s="6">
        <v>0</v>
      </c>
      <c r="N542" s="8">
        <v>1</v>
      </c>
      <c r="AC542" s="3">
        <f t="shared" si="40"/>
        <v>1</v>
      </c>
      <c r="AD542" s="38">
        <f t="shared" si="42"/>
        <v>1</v>
      </c>
      <c r="AE542" s="11">
        <f t="shared" si="43"/>
        <v>0</v>
      </c>
      <c r="AF542" s="11">
        <f t="shared" si="44"/>
        <v>0</v>
      </c>
    </row>
    <row r="543" spans="1:32" x14ac:dyDescent="0.25">
      <c r="A543" t="s">
        <v>1696</v>
      </c>
      <c r="C543" s="1" t="s">
        <v>1712</v>
      </c>
      <c r="D543" s="3" t="s">
        <v>1713</v>
      </c>
      <c r="E543" s="3" t="s">
        <v>1714</v>
      </c>
      <c r="F543" t="s">
        <v>14</v>
      </c>
      <c r="G543">
        <v>805</v>
      </c>
      <c r="H543">
        <v>1</v>
      </c>
      <c r="I543">
        <v>0</v>
      </c>
      <c r="J543" s="11">
        <f t="shared" si="41"/>
        <v>1</v>
      </c>
      <c r="K543" s="2">
        <v>44848</v>
      </c>
      <c r="L543" t="s">
        <v>16</v>
      </c>
      <c r="M543" s="6">
        <v>0</v>
      </c>
      <c r="N543" s="8">
        <v>1</v>
      </c>
      <c r="AC543" s="3">
        <f t="shared" si="40"/>
        <v>1</v>
      </c>
      <c r="AD543" s="38">
        <f t="shared" si="42"/>
        <v>1</v>
      </c>
      <c r="AE543" s="11">
        <f t="shared" si="43"/>
        <v>0</v>
      </c>
      <c r="AF543" s="11">
        <f t="shared" si="44"/>
        <v>0</v>
      </c>
    </row>
    <row r="544" spans="1:32" x14ac:dyDescent="0.25">
      <c r="A544" t="s">
        <v>1696</v>
      </c>
      <c r="C544" s="1" t="s">
        <v>1715</v>
      </c>
      <c r="D544" s="3" t="s">
        <v>1716</v>
      </c>
      <c r="E544" s="3" t="s">
        <v>1717</v>
      </c>
      <c r="F544" t="s">
        <v>15</v>
      </c>
      <c r="G544">
        <v>1339</v>
      </c>
      <c r="H544">
        <v>1</v>
      </c>
      <c r="I544">
        <v>0</v>
      </c>
      <c r="J544" s="11">
        <f t="shared" si="41"/>
        <v>1</v>
      </c>
      <c r="K544" s="2">
        <v>44858</v>
      </c>
      <c r="L544" t="s">
        <v>16</v>
      </c>
      <c r="M544" s="6">
        <v>0</v>
      </c>
      <c r="N544" s="8">
        <v>1</v>
      </c>
      <c r="AC544" s="3">
        <f t="shared" si="40"/>
        <v>1</v>
      </c>
      <c r="AD544" s="38">
        <f t="shared" si="42"/>
        <v>1</v>
      </c>
      <c r="AE544" s="11">
        <f t="shared" si="43"/>
        <v>0</v>
      </c>
      <c r="AF544" s="11">
        <f t="shared" si="44"/>
        <v>0</v>
      </c>
    </row>
    <row r="545" spans="1:32" x14ac:dyDescent="0.25">
      <c r="A545" t="s">
        <v>1696</v>
      </c>
      <c r="C545" s="1" t="s">
        <v>1718</v>
      </c>
      <c r="D545" s="3" t="s">
        <v>1719</v>
      </c>
      <c r="E545" s="3" t="s">
        <v>1720</v>
      </c>
      <c r="F545" t="s">
        <v>15</v>
      </c>
      <c r="G545">
        <v>2272</v>
      </c>
      <c r="H545">
        <v>1</v>
      </c>
      <c r="I545">
        <v>0</v>
      </c>
      <c r="J545" s="11">
        <f t="shared" si="41"/>
        <v>1</v>
      </c>
      <c r="K545" s="2">
        <v>44958</v>
      </c>
      <c r="L545" t="s">
        <v>76</v>
      </c>
      <c r="M545" s="6">
        <v>1</v>
      </c>
      <c r="AC545" s="3">
        <f t="shared" si="40"/>
        <v>0</v>
      </c>
      <c r="AD545" s="38">
        <f t="shared" si="42"/>
        <v>0</v>
      </c>
      <c r="AE545" s="11">
        <f t="shared" si="43"/>
        <v>-1</v>
      </c>
      <c r="AF545" s="11">
        <f t="shared" si="44"/>
        <v>0</v>
      </c>
    </row>
    <row r="546" spans="1:32" x14ac:dyDescent="0.25">
      <c r="A546" t="s">
        <v>1696</v>
      </c>
      <c r="C546" s="1" t="s">
        <v>1721</v>
      </c>
      <c r="D546" s="3" t="s">
        <v>1722</v>
      </c>
      <c r="E546" s="3" t="s">
        <v>1723</v>
      </c>
      <c r="F546" t="s">
        <v>14</v>
      </c>
      <c r="G546">
        <v>1494</v>
      </c>
      <c r="H546">
        <v>1</v>
      </c>
      <c r="I546">
        <v>0</v>
      </c>
      <c r="J546" s="11">
        <f t="shared" si="41"/>
        <v>1</v>
      </c>
      <c r="K546" s="2">
        <v>45002</v>
      </c>
      <c r="L546" t="s">
        <v>76</v>
      </c>
      <c r="M546" s="6">
        <v>1</v>
      </c>
      <c r="AC546" s="3">
        <f t="shared" si="40"/>
        <v>0</v>
      </c>
      <c r="AD546" s="38">
        <f t="shared" si="42"/>
        <v>0</v>
      </c>
      <c r="AE546" s="11">
        <f t="shared" si="43"/>
        <v>-1</v>
      </c>
      <c r="AF546" s="11">
        <f t="shared" si="44"/>
        <v>0</v>
      </c>
    </row>
    <row r="547" spans="1:32" x14ac:dyDescent="0.25">
      <c r="A547" t="s">
        <v>1696</v>
      </c>
      <c r="C547" s="1" t="s">
        <v>1724</v>
      </c>
      <c r="D547" s="3" t="s">
        <v>1725</v>
      </c>
      <c r="E547" s="3" t="s">
        <v>1726</v>
      </c>
      <c r="F547" t="s">
        <v>14</v>
      </c>
      <c r="G547">
        <v>1604</v>
      </c>
      <c r="H547">
        <v>1</v>
      </c>
      <c r="I547">
        <v>1</v>
      </c>
      <c r="J547" s="11">
        <f t="shared" si="41"/>
        <v>0</v>
      </c>
      <c r="K547" s="2">
        <v>45295</v>
      </c>
      <c r="L547" t="s">
        <v>16</v>
      </c>
      <c r="M547" s="6">
        <v>0</v>
      </c>
      <c r="AC547" s="3">
        <f t="shared" si="40"/>
        <v>0</v>
      </c>
      <c r="AD547" s="38">
        <f t="shared" si="42"/>
        <v>0</v>
      </c>
      <c r="AE547" s="11">
        <f t="shared" si="43"/>
        <v>0</v>
      </c>
      <c r="AF547" s="11">
        <f t="shared" si="44"/>
        <v>0</v>
      </c>
    </row>
    <row r="548" spans="1:32" x14ac:dyDescent="0.25">
      <c r="A548" t="s">
        <v>1696</v>
      </c>
      <c r="C548" s="1" t="s">
        <v>1727</v>
      </c>
      <c r="D548" s="3" t="s">
        <v>1728</v>
      </c>
      <c r="E548" s="3" t="s">
        <v>1729</v>
      </c>
      <c r="F548" t="s">
        <v>15</v>
      </c>
      <c r="G548">
        <v>2094</v>
      </c>
      <c r="H548">
        <v>2</v>
      </c>
      <c r="I548">
        <v>0</v>
      </c>
      <c r="J548" s="11">
        <f t="shared" si="41"/>
        <v>2</v>
      </c>
      <c r="K548" s="2">
        <v>45314</v>
      </c>
      <c r="L548" t="s">
        <v>16</v>
      </c>
      <c r="M548" s="6">
        <v>0</v>
      </c>
      <c r="N548" s="8">
        <v>1</v>
      </c>
      <c r="O548" s="8">
        <v>1</v>
      </c>
      <c r="AC548" s="3">
        <f t="shared" ref="AC548:AC611" si="45">SUM(N548:AA548)</f>
        <v>2</v>
      </c>
      <c r="AD548" s="38">
        <f t="shared" si="42"/>
        <v>2</v>
      </c>
      <c r="AE548" s="11">
        <f t="shared" si="43"/>
        <v>0</v>
      </c>
      <c r="AF548" s="11">
        <f t="shared" si="44"/>
        <v>0</v>
      </c>
    </row>
    <row r="549" spans="1:32" x14ac:dyDescent="0.25">
      <c r="A549" t="s">
        <v>1696</v>
      </c>
      <c r="C549" s="1" t="s">
        <v>1730</v>
      </c>
      <c r="D549" s="3" t="s">
        <v>1731</v>
      </c>
      <c r="E549" s="3" t="s">
        <v>1732</v>
      </c>
      <c r="F549" t="s">
        <v>15</v>
      </c>
      <c r="G549">
        <v>712</v>
      </c>
      <c r="H549">
        <v>2</v>
      </c>
      <c r="I549">
        <v>0</v>
      </c>
      <c r="J549" s="11">
        <f t="shared" si="41"/>
        <v>2</v>
      </c>
      <c r="K549" s="2">
        <v>45518</v>
      </c>
      <c r="L549" t="s">
        <v>16</v>
      </c>
      <c r="M549" s="6">
        <v>0</v>
      </c>
      <c r="N549" s="8">
        <v>1</v>
      </c>
      <c r="O549" s="8">
        <v>1</v>
      </c>
      <c r="AC549" s="3">
        <f t="shared" si="45"/>
        <v>2</v>
      </c>
      <c r="AD549" s="38">
        <f t="shared" si="42"/>
        <v>2</v>
      </c>
      <c r="AE549" s="11">
        <f t="shared" si="43"/>
        <v>0</v>
      </c>
      <c r="AF549" s="11">
        <f t="shared" si="44"/>
        <v>0</v>
      </c>
    </row>
    <row r="550" spans="1:32" x14ac:dyDescent="0.25">
      <c r="A550" t="s">
        <v>1696</v>
      </c>
      <c r="C550" s="1" t="s">
        <v>1733</v>
      </c>
      <c r="D550" s="3" t="s">
        <v>1734</v>
      </c>
      <c r="E550" s="3" t="s">
        <v>1735</v>
      </c>
      <c r="F550" t="s">
        <v>15</v>
      </c>
      <c r="G550">
        <v>685</v>
      </c>
      <c r="H550">
        <v>1</v>
      </c>
      <c r="I550">
        <v>0</v>
      </c>
      <c r="J550" s="11">
        <f t="shared" si="41"/>
        <v>1</v>
      </c>
      <c r="K550" s="2">
        <v>45797</v>
      </c>
      <c r="L550" t="s">
        <v>16</v>
      </c>
      <c r="M550" s="6">
        <v>0</v>
      </c>
      <c r="P550" s="8">
        <v>1</v>
      </c>
      <c r="AC550" s="3">
        <f t="shared" si="45"/>
        <v>1</v>
      </c>
      <c r="AD550" s="38">
        <f t="shared" si="42"/>
        <v>1</v>
      </c>
      <c r="AE550" s="11">
        <f t="shared" si="43"/>
        <v>0</v>
      </c>
      <c r="AF550" s="11">
        <f t="shared" si="44"/>
        <v>0</v>
      </c>
    </row>
    <row r="551" spans="1:32" x14ac:dyDescent="0.25">
      <c r="A551" t="s">
        <v>1696</v>
      </c>
      <c r="C551" s="1" t="s">
        <v>1736</v>
      </c>
      <c r="D551" s="3" t="s">
        <v>1737</v>
      </c>
      <c r="E551" s="3" t="s">
        <v>1738</v>
      </c>
      <c r="F551" t="s">
        <v>14</v>
      </c>
      <c r="G551">
        <v>861</v>
      </c>
      <c r="H551">
        <v>1</v>
      </c>
      <c r="I551">
        <v>0</v>
      </c>
      <c r="J551" s="11">
        <f t="shared" si="41"/>
        <v>1</v>
      </c>
      <c r="K551" s="2">
        <v>45966</v>
      </c>
      <c r="L551" t="s">
        <v>21</v>
      </c>
      <c r="M551" s="6">
        <v>0</v>
      </c>
      <c r="O551" s="8">
        <v>1</v>
      </c>
      <c r="AC551" s="3">
        <f t="shared" si="45"/>
        <v>1</v>
      </c>
      <c r="AD551" s="38">
        <f t="shared" si="42"/>
        <v>1</v>
      </c>
      <c r="AE551" s="11">
        <f t="shared" si="43"/>
        <v>0</v>
      </c>
      <c r="AF551" s="11">
        <f t="shared" si="44"/>
        <v>0</v>
      </c>
    </row>
    <row r="552" spans="1:32" x14ac:dyDescent="0.25">
      <c r="A552" t="s">
        <v>1696</v>
      </c>
      <c r="C552" s="1" t="s">
        <v>1739</v>
      </c>
      <c r="D552" s="3" t="s">
        <v>1740</v>
      </c>
      <c r="E552" s="3" t="s">
        <v>1741</v>
      </c>
      <c r="F552" t="s">
        <v>14</v>
      </c>
      <c r="G552">
        <v>1713</v>
      </c>
      <c r="H552">
        <v>1</v>
      </c>
      <c r="I552">
        <v>0</v>
      </c>
      <c r="J552" s="11">
        <f t="shared" si="41"/>
        <v>1</v>
      </c>
      <c r="K552" s="2">
        <v>45987</v>
      </c>
      <c r="L552" t="s">
        <v>76</v>
      </c>
      <c r="M552" s="6">
        <v>1</v>
      </c>
      <c r="AC552" s="3">
        <f t="shared" si="45"/>
        <v>0</v>
      </c>
      <c r="AD552" s="38">
        <f t="shared" si="42"/>
        <v>0</v>
      </c>
      <c r="AE552" s="11">
        <f t="shared" si="43"/>
        <v>-1</v>
      </c>
      <c r="AF552" s="11">
        <f t="shared" si="44"/>
        <v>0</v>
      </c>
    </row>
    <row r="553" spans="1:32" x14ac:dyDescent="0.25">
      <c r="A553" t="s">
        <v>1742</v>
      </c>
      <c r="C553" s="1" t="s">
        <v>1743</v>
      </c>
      <c r="D553" s="3" t="s">
        <v>1744</v>
      </c>
      <c r="E553" s="3" t="s">
        <v>1745</v>
      </c>
      <c r="F553" t="s">
        <v>15</v>
      </c>
      <c r="G553">
        <v>642</v>
      </c>
      <c r="H553">
        <v>2</v>
      </c>
      <c r="I553">
        <v>0</v>
      </c>
      <c r="J553" s="11">
        <f t="shared" si="41"/>
        <v>2</v>
      </c>
      <c r="K553" s="2">
        <v>44111</v>
      </c>
      <c r="L553" t="s">
        <v>16</v>
      </c>
      <c r="M553" s="6">
        <v>0</v>
      </c>
      <c r="N553" s="8">
        <v>1</v>
      </c>
      <c r="O553" s="8">
        <v>1</v>
      </c>
      <c r="AC553" s="3">
        <f t="shared" si="45"/>
        <v>2</v>
      </c>
      <c r="AD553" s="38">
        <f t="shared" si="42"/>
        <v>2</v>
      </c>
      <c r="AE553" s="11">
        <f t="shared" si="43"/>
        <v>0</v>
      </c>
      <c r="AF553" s="11">
        <f t="shared" si="44"/>
        <v>0</v>
      </c>
    </row>
    <row r="554" spans="1:32" x14ac:dyDescent="0.25">
      <c r="A554" t="s">
        <v>1742</v>
      </c>
      <c r="C554" s="1" t="s">
        <v>1746</v>
      </c>
      <c r="D554" s="3" t="s">
        <v>1747</v>
      </c>
      <c r="E554" s="3" t="s">
        <v>1748</v>
      </c>
      <c r="F554" t="s">
        <v>14</v>
      </c>
      <c r="G554">
        <v>1698</v>
      </c>
      <c r="H554">
        <v>1</v>
      </c>
      <c r="I554">
        <v>0</v>
      </c>
      <c r="J554" s="11">
        <f t="shared" si="41"/>
        <v>1</v>
      </c>
      <c r="K554" s="2">
        <v>45218</v>
      </c>
      <c r="L554" t="s">
        <v>16</v>
      </c>
      <c r="M554" s="6">
        <v>0</v>
      </c>
      <c r="N554" s="8">
        <v>1</v>
      </c>
      <c r="AC554" s="3">
        <f t="shared" si="45"/>
        <v>1</v>
      </c>
      <c r="AD554" s="38">
        <f t="shared" si="42"/>
        <v>1</v>
      </c>
      <c r="AE554" s="11">
        <f t="shared" si="43"/>
        <v>0</v>
      </c>
      <c r="AF554" s="11">
        <f t="shared" si="44"/>
        <v>0</v>
      </c>
    </row>
    <row r="555" spans="1:32" x14ac:dyDescent="0.25">
      <c r="A555" t="s">
        <v>1742</v>
      </c>
      <c r="C555" s="1" t="s">
        <v>1749</v>
      </c>
      <c r="D555" s="3" t="s">
        <v>1750</v>
      </c>
      <c r="E555" s="3" t="s">
        <v>1751</v>
      </c>
      <c r="F555" t="s">
        <v>14</v>
      </c>
      <c r="G555">
        <v>525</v>
      </c>
      <c r="H555">
        <v>1</v>
      </c>
      <c r="I555">
        <v>0</v>
      </c>
      <c r="J555" s="11">
        <f t="shared" si="41"/>
        <v>1</v>
      </c>
      <c r="K555" s="2">
        <v>45218</v>
      </c>
      <c r="L555" t="s">
        <v>16</v>
      </c>
      <c r="M555" s="6">
        <v>0</v>
      </c>
      <c r="N555" s="8">
        <v>1</v>
      </c>
      <c r="AC555" s="3">
        <f t="shared" si="45"/>
        <v>1</v>
      </c>
      <c r="AD555" s="38">
        <f t="shared" si="42"/>
        <v>1</v>
      </c>
      <c r="AE555" s="11">
        <f t="shared" si="43"/>
        <v>0</v>
      </c>
      <c r="AF555" s="11">
        <f t="shared" si="44"/>
        <v>0</v>
      </c>
    </row>
    <row r="556" spans="1:32" x14ac:dyDescent="0.25">
      <c r="A556" t="s">
        <v>1742</v>
      </c>
      <c r="C556" s="1" t="s">
        <v>1752</v>
      </c>
      <c r="D556" s="3" t="s">
        <v>1753</v>
      </c>
      <c r="E556" s="3" t="s">
        <v>1754</v>
      </c>
      <c r="F556" t="s">
        <v>14</v>
      </c>
      <c r="G556">
        <v>17733</v>
      </c>
      <c r="H556">
        <v>16</v>
      </c>
      <c r="I556">
        <v>0</v>
      </c>
      <c r="J556" s="11">
        <f t="shared" si="41"/>
        <v>16</v>
      </c>
      <c r="K556" s="2">
        <v>45681</v>
      </c>
      <c r="L556" t="s">
        <v>16</v>
      </c>
      <c r="M556" s="6">
        <v>14</v>
      </c>
      <c r="N556" s="8">
        <v>2</v>
      </c>
      <c r="AC556" s="3">
        <f t="shared" si="45"/>
        <v>2</v>
      </c>
      <c r="AD556" s="38">
        <f t="shared" si="42"/>
        <v>2</v>
      </c>
      <c r="AE556" s="11">
        <f t="shared" si="43"/>
        <v>-14</v>
      </c>
      <c r="AF556" s="11">
        <f t="shared" si="44"/>
        <v>0</v>
      </c>
    </row>
    <row r="557" spans="1:32" x14ac:dyDescent="0.25">
      <c r="A557" t="s">
        <v>1742</v>
      </c>
      <c r="C557" s="1" t="s">
        <v>1755</v>
      </c>
      <c r="D557" s="3" t="s">
        <v>1756</v>
      </c>
      <c r="E557" s="3" t="s">
        <v>1757</v>
      </c>
      <c r="F557" t="s">
        <v>14</v>
      </c>
      <c r="G557">
        <v>9544</v>
      </c>
      <c r="H557">
        <v>16</v>
      </c>
      <c r="I557">
        <v>0</v>
      </c>
      <c r="J557" s="11">
        <f t="shared" si="41"/>
        <v>16</v>
      </c>
      <c r="K557" s="2">
        <v>45798</v>
      </c>
      <c r="L557" t="s">
        <v>16</v>
      </c>
      <c r="M557" s="6">
        <v>0</v>
      </c>
      <c r="N557" s="8">
        <v>3</v>
      </c>
      <c r="O557" s="8">
        <v>3</v>
      </c>
      <c r="P557" s="8">
        <v>5</v>
      </c>
      <c r="Q557" s="8">
        <v>5</v>
      </c>
      <c r="AC557" s="3">
        <f t="shared" si="45"/>
        <v>16</v>
      </c>
      <c r="AD557" s="38">
        <f t="shared" si="42"/>
        <v>16</v>
      </c>
      <c r="AE557" s="11">
        <f t="shared" si="43"/>
        <v>0</v>
      </c>
      <c r="AF557" s="11">
        <f t="shared" si="44"/>
        <v>0</v>
      </c>
    </row>
    <row r="558" spans="1:32" x14ac:dyDescent="0.25">
      <c r="A558" t="s">
        <v>1742</v>
      </c>
      <c r="C558" s="1" t="s">
        <v>1758</v>
      </c>
      <c r="D558" s="3" t="s">
        <v>1759</v>
      </c>
      <c r="E558" s="3" t="s">
        <v>1760</v>
      </c>
      <c r="F558" t="s">
        <v>15</v>
      </c>
      <c r="G558">
        <v>3497</v>
      </c>
      <c r="H558">
        <v>4</v>
      </c>
      <c r="I558">
        <v>0</v>
      </c>
      <c r="J558" s="11">
        <f t="shared" si="41"/>
        <v>4</v>
      </c>
      <c r="K558" s="2">
        <v>45859</v>
      </c>
      <c r="L558" t="s">
        <v>16</v>
      </c>
      <c r="M558" s="6">
        <v>1</v>
      </c>
      <c r="N558" s="8">
        <v>1</v>
      </c>
      <c r="O558" s="8">
        <v>1</v>
      </c>
      <c r="P558" s="8">
        <v>1</v>
      </c>
      <c r="AC558" s="3">
        <f t="shared" si="45"/>
        <v>3</v>
      </c>
      <c r="AD558" s="38">
        <f t="shared" si="42"/>
        <v>3</v>
      </c>
      <c r="AE558" s="11">
        <f t="shared" si="43"/>
        <v>-1</v>
      </c>
      <c r="AF558" s="11">
        <f t="shared" si="44"/>
        <v>0</v>
      </c>
    </row>
    <row r="559" spans="1:32" x14ac:dyDescent="0.25">
      <c r="A559" t="s">
        <v>1742</v>
      </c>
      <c r="C559" s="1" t="s">
        <v>1761</v>
      </c>
      <c r="D559" s="3" t="s">
        <v>1762</v>
      </c>
      <c r="E559" s="3" t="s">
        <v>1763</v>
      </c>
      <c r="F559" t="s">
        <v>14</v>
      </c>
      <c r="G559">
        <v>1507</v>
      </c>
      <c r="H559">
        <v>5</v>
      </c>
      <c r="I559">
        <v>0</v>
      </c>
      <c r="J559" s="11">
        <f t="shared" si="41"/>
        <v>5</v>
      </c>
      <c r="K559" s="2">
        <v>45915</v>
      </c>
      <c r="L559" t="s">
        <v>21</v>
      </c>
      <c r="M559" s="6">
        <v>0</v>
      </c>
      <c r="O559" s="8">
        <v>1</v>
      </c>
      <c r="P559" s="8">
        <v>2</v>
      </c>
      <c r="Q559" s="8">
        <v>1</v>
      </c>
      <c r="AC559" s="3">
        <f t="shared" si="45"/>
        <v>4</v>
      </c>
      <c r="AD559" s="38">
        <f t="shared" si="42"/>
        <v>4</v>
      </c>
      <c r="AE559" s="11">
        <f t="shared" si="43"/>
        <v>-1</v>
      </c>
      <c r="AF559" s="11">
        <f t="shared" si="44"/>
        <v>-1</v>
      </c>
    </row>
    <row r="560" spans="1:32" x14ac:dyDescent="0.25">
      <c r="A560" t="s">
        <v>1742</v>
      </c>
      <c r="C560" s="1" t="s">
        <v>1764</v>
      </c>
      <c r="D560" s="3" t="s">
        <v>1765</v>
      </c>
      <c r="E560" s="3" t="s">
        <v>1766</v>
      </c>
      <c r="F560" t="s">
        <v>14</v>
      </c>
      <c r="G560">
        <v>0</v>
      </c>
      <c r="H560">
        <v>1</v>
      </c>
      <c r="I560">
        <v>1</v>
      </c>
      <c r="J560" s="11">
        <f t="shared" si="41"/>
        <v>0</v>
      </c>
      <c r="K560" s="2">
        <v>45987</v>
      </c>
      <c r="L560" t="s">
        <v>16</v>
      </c>
      <c r="M560" s="6">
        <v>0</v>
      </c>
      <c r="AC560" s="3">
        <f t="shared" si="45"/>
        <v>0</v>
      </c>
      <c r="AD560" s="38">
        <f t="shared" si="42"/>
        <v>0</v>
      </c>
      <c r="AE560" s="11">
        <f t="shared" si="43"/>
        <v>0</v>
      </c>
      <c r="AF560" s="11">
        <f t="shared" si="44"/>
        <v>0</v>
      </c>
    </row>
    <row r="561" spans="1:32" x14ac:dyDescent="0.25">
      <c r="A561" t="s">
        <v>1767</v>
      </c>
      <c r="B561" s="1" t="s">
        <v>1768</v>
      </c>
      <c r="C561" s="1" t="s">
        <v>1769</v>
      </c>
      <c r="D561" s="3" t="s">
        <v>1770</v>
      </c>
      <c r="E561" s="3" t="s">
        <v>1771</v>
      </c>
      <c r="F561" t="s">
        <v>15</v>
      </c>
      <c r="G561">
        <v>5289</v>
      </c>
      <c r="H561">
        <v>4</v>
      </c>
      <c r="I561">
        <v>0</v>
      </c>
      <c r="J561" s="11">
        <f t="shared" si="41"/>
        <v>4</v>
      </c>
      <c r="K561" s="2">
        <v>44970</v>
      </c>
      <c r="L561" t="s">
        <v>16</v>
      </c>
      <c r="M561" s="6">
        <v>1</v>
      </c>
      <c r="N561" s="8">
        <v>1</v>
      </c>
      <c r="AC561" s="3">
        <f t="shared" si="45"/>
        <v>1</v>
      </c>
      <c r="AD561" s="38">
        <f t="shared" si="42"/>
        <v>1</v>
      </c>
      <c r="AE561" s="11">
        <f t="shared" si="43"/>
        <v>-3</v>
      </c>
      <c r="AF561" s="11">
        <f t="shared" si="44"/>
        <v>-2</v>
      </c>
    </row>
    <row r="562" spans="1:32" x14ac:dyDescent="0.25">
      <c r="A562" t="s">
        <v>1767</v>
      </c>
      <c r="C562" s="1" t="s">
        <v>1772</v>
      </c>
      <c r="D562" s="3" t="s">
        <v>1773</v>
      </c>
      <c r="E562" s="3" t="s">
        <v>1774</v>
      </c>
      <c r="F562" t="s">
        <v>14</v>
      </c>
      <c r="G562">
        <v>1105</v>
      </c>
      <c r="H562">
        <v>2</v>
      </c>
      <c r="I562">
        <v>0</v>
      </c>
      <c r="J562" s="11">
        <f t="shared" si="41"/>
        <v>2</v>
      </c>
      <c r="K562" s="2">
        <v>44993</v>
      </c>
      <c r="L562" t="s">
        <v>21</v>
      </c>
      <c r="M562" s="6">
        <v>0</v>
      </c>
      <c r="O562" s="8">
        <v>1</v>
      </c>
      <c r="P562" s="8">
        <v>1</v>
      </c>
      <c r="AC562" s="3">
        <f t="shared" si="45"/>
        <v>2</v>
      </c>
      <c r="AD562" s="38">
        <f t="shared" si="42"/>
        <v>2</v>
      </c>
      <c r="AE562" s="11">
        <f t="shared" si="43"/>
        <v>0</v>
      </c>
      <c r="AF562" s="11">
        <f t="shared" si="44"/>
        <v>0</v>
      </c>
    </row>
    <row r="563" spans="1:32" x14ac:dyDescent="0.25">
      <c r="A563" t="s">
        <v>1767</v>
      </c>
      <c r="C563" s="1" t="s">
        <v>1775</v>
      </c>
      <c r="D563" s="3" t="s">
        <v>1776</v>
      </c>
      <c r="E563" s="3" t="s">
        <v>1777</v>
      </c>
      <c r="F563" t="s">
        <v>15</v>
      </c>
      <c r="G563">
        <v>571</v>
      </c>
      <c r="H563">
        <v>1</v>
      </c>
      <c r="I563">
        <v>0</v>
      </c>
      <c r="J563" s="11">
        <f t="shared" si="41"/>
        <v>1</v>
      </c>
      <c r="K563" s="2">
        <v>45071</v>
      </c>
      <c r="L563" t="s">
        <v>21</v>
      </c>
      <c r="M563" s="6">
        <v>0</v>
      </c>
      <c r="O563" s="8">
        <v>1</v>
      </c>
      <c r="AC563" s="3">
        <f t="shared" si="45"/>
        <v>1</v>
      </c>
      <c r="AD563" s="38">
        <f t="shared" si="42"/>
        <v>1</v>
      </c>
      <c r="AE563" s="11">
        <f t="shared" si="43"/>
        <v>0</v>
      </c>
      <c r="AF563" s="11">
        <f t="shared" si="44"/>
        <v>0</v>
      </c>
    </row>
    <row r="564" spans="1:32" x14ac:dyDescent="0.25">
      <c r="A564" t="s">
        <v>1767</v>
      </c>
      <c r="C564" s="1" t="s">
        <v>1778</v>
      </c>
      <c r="D564" s="3" t="s">
        <v>1779</v>
      </c>
      <c r="E564" s="3" t="s">
        <v>1780</v>
      </c>
      <c r="F564" t="s">
        <v>14</v>
      </c>
      <c r="G564">
        <v>1064</v>
      </c>
      <c r="H564">
        <v>1</v>
      </c>
      <c r="I564">
        <v>0</v>
      </c>
      <c r="J564" s="11">
        <f t="shared" si="41"/>
        <v>1</v>
      </c>
      <c r="K564" s="2">
        <v>45201</v>
      </c>
      <c r="L564" t="s">
        <v>16</v>
      </c>
      <c r="M564" s="6">
        <v>0</v>
      </c>
      <c r="N564" s="8">
        <v>1</v>
      </c>
      <c r="AC564" s="3">
        <f t="shared" si="45"/>
        <v>1</v>
      </c>
      <c r="AD564" s="38">
        <f t="shared" si="42"/>
        <v>1</v>
      </c>
      <c r="AE564" s="11">
        <f t="shared" si="43"/>
        <v>0</v>
      </c>
      <c r="AF564" s="11">
        <f t="shared" si="44"/>
        <v>0</v>
      </c>
    </row>
    <row r="565" spans="1:32" x14ac:dyDescent="0.25">
      <c r="A565" t="s">
        <v>1767</v>
      </c>
      <c r="C565" s="1" t="s">
        <v>1781</v>
      </c>
      <c r="D565" s="3" t="s">
        <v>1782</v>
      </c>
      <c r="E565" s="3" t="s">
        <v>1783</v>
      </c>
      <c r="F565" t="s">
        <v>14</v>
      </c>
      <c r="G565">
        <v>1958</v>
      </c>
      <c r="H565">
        <v>1</v>
      </c>
      <c r="I565">
        <v>0</v>
      </c>
      <c r="J565" s="11">
        <f t="shared" si="41"/>
        <v>1</v>
      </c>
      <c r="K565" s="2">
        <v>45849</v>
      </c>
      <c r="L565" t="s">
        <v>21</v>
      </c>
      <c r="M565" s="6">
        <v>0</v>
      </c>
      <c r="O565" s="8">
        <v>1</v>
      </c>
      <c r="AC565" s="3">
        <f t="shared" si="45"/>
        <v>1</v>
      </c>
      <c r="AD565" s="38">
        <f t="shared" si="42"/>
        <v>1</v>
      </c>
      <c r="AE565" s="11">
        <f t="shared" si="43"/>
        <v>0</v>
      </c>
      <c r="AF565" s="11">
        <f t="shared" si="44"/>
        <v>0</v>
      </c>
    </row>
    <row r="566" spans="1:32" x14ac:dyDescent="0.25">
      <c r="A566" t="s">
        <v>1784</v>
      </c>
      <c r="B566" s="1" t="s">
        <v>1785</v>
      </c>
      <c r="C566" s="1" t="s">
        <v>1786</v>
      </c>
      <c r="D566" s="3" t="s">
        <v>1787</v>
      </c>
      <c r="E566" s="3" t="s">
        <v>1788</v>
      </c>
      <c r="F566" t="s">
        <v>15</v>
      </c>
      <c r="G566">
        <v>197075</v>
      </c>
      <c r="H566">
        <v>53</v>
      </c>
      <c r="I566">
        <v>0</v>
      </c>
      <c r="J566" s="11">
        <f t="shared" si="41"/>
        <v>53</v>
      </c>
      <c r="K566" s="2">
        <v>45044</v>
      </c>
      <c r="L566" t="s">
        <v>21</v>
      </c>
      <c r="M566" s="6">
        <v>0</v>
      </c>
      <c r="Q566" s="8">
        <v>13</v>
      </c>
      <c r="R566" s="8">
        <v>15</v>
      </c>
      <c r="S566">
        <v>15</v>
      </c>
      <c r="T566">
        <v>10</v>
      </c>
      <c r="AC566" s="3">
        <f t="shared" si="45"/>
        <v>53</v>
      </c>
      <c r="AD566" s="38">
        <f t="shared" si="42"/>
        <v>28</v>
      </c>
      <c r="AE566" s="11">
        <f t="shared" si="43"/>
        <v>0</v>
      </c>
      <c r="AF566" s="11">
        <f t="shared" si="44"/>
        <v>0</v>
      </c>
    </row>
    <row r="567" spans="1:32" x14ac:dyDescent="0.25">
      <c r="A567" t="s">
        <v>1784</v>
      </c>
      <c r="C567" s="1" t="s">
        <v>1789</v>
      </c>
      <c r="D567" s="3" t="s">
        <v>1790</v>
      </c>
      <c r="E567" s="3" t="s">
        <v>1791</v>
      </c>
      <c r="F567" t="s">
        <v>14</v>
      </c>
      <c r="G567">
        <v>900</v>
      </c>
      <c r="H567">
        <v>1</v>
      </c>
      <c r="I567">
        <v>0</v>
      </c>
      <c r="J567" s="11">
        <f t="shared" si="41"/>
        <v>1</v>
      </c>
      <c r="K567" s="2">
        <v>44316</v>
      </c>
      <c r="L567" t="s">
        <v>16</v>
      </c>
      <c r="M567" s="6">
        <v>0</v>
      </c>
      <c r="N567" s="8">
        <v>1</v>
      </c>
      <c r="AC567" s="3">
        <f t="shared" si="45"/>
        <v>1</v>
      </c>
      <c r="AD567" s="38">
        <f t="shared" si="42"/>
        <v>1</v>
      </c>
      <c r="AE567" s="11">
        <f t="shared" si="43"/>
        <v>0</v>
      </c>
      <c r="AF567" s="11">
        <f t="shared" si="44"/>
        <v>0</v>
      </c>
    </row>
    <row r="568" spans="1:32" x14ac:dyDescent="0.25">
      <c r="A568" t="s">
        <v>1784</v>
      </c>
      <c r="C568" s="1" t="s">
        <v>1792</v>
      </c>
      <c r="D568" s="3" t="s">
        <v>1793</v>
      </c>
      <c r="E568" s="3" t="s">
        <v>1794</v>
      </c>
      <c r="F568" t="s">
        <v>14</v>
      </c>
      <c r="G568">
        <v>2225</v>
      </c>
      <c r="H568">
        <v>1</v>
      </c>
      <c r="I568">
        <v>0</v>
      </c>
      <c r="J568" s="11">
        <f t="shared" si="41"/>
        <v>1</v>
      </c>
      <c r="K568" s="2">
        <v>44705</v>
      </c>
      <c r="L568" t="s">
        <v>21</v>
      </c>
      <c r="M568" s="6">
        <v>0</v>
      </c>
      <c r="O568" s="8">
        <v>1</v>
      </c>
      <c r="AC568" s="3">
        <f t="shared" si="45"/>
        <v>1</v>
      </c>
      <c r="AD568" s="38">
        <f t="shared" si="42"/>
        <v>1</v>
      </c>
      <c r="AE568" s="11">
        <f t="shared" si="43"/>
        <v>0</v>
      </c>
      <c r="AF568" s="11">
        <f t="shared" si="44"/>
        <v>0</v>
      </c>
    </row>
    <row r="569" spans="1:32" x14ac:dyDescent="0.25">
      <c r="A569" t="s">
        <v>1784</v>
      </c>
      <c r="C569" s="1" t="s">
        <v>1795</v>
      </c>
      <c r="D569" s="3" t="s">
        <v>1796</v>
      </c>
      <c r="E569" s="3" t="s">
        <v>1797</v>
      </c>
      <c r="F569" t="s">
        <v>14</v>
      </c>
      <c r="G569">
        <v>396</v>
      </c>
      <c r="H569">
        <v>1</v>
      </c>
      <c r="I569">
        <v>0</v>
      </c>
      <c r="J569" s="11">
        <f t="shared" si="41"/>
        <v>1</v>
      </c>
      <c r="K569" s="2">
        <v>44816</v>
      </c>
      <c r="L569" t="s">
        <v>21</v>
      </c>
      <c r="M569" s="6">
        <v>0</v>
      </c>
      <c r="O569" s="8">
        <v>1</v>
      </c>
      <c r="AC569" s="3">
        <f t="shared" si="45"/>
        <v>1</v>
      </c>
      <c r="AD569" s="38">
        <f t="shared" si="42"/>
        <v>1</v>
      </c>
      <c r="AE569" s="11">
        <f t="shared" si="43"/>
        <v>0</v>
      </c>
      <c r="AF569" s="11">
        <f t="shared" si="44"/>
        <v>0</v>
      </c>
    </row>
    <row r="570" spans="1:32" x14ac:dyDescent="0.25">
      <c r="A570" t="s">
        <v>1784</v>
      </c>
      <c r="C570" s="1" t="s">
        <v>1798</v>
      </c>
      <c r="D570" s="3" t="s">
        <v>1799</v>
      </c>
      <c r="E570" s="3" t="s">
        <v>1800</v>
      </c>
      <c r="F570" t="s">
        <v>14</v>
      </c>
      <c r="G570">
        <v>6716</v>
      </c>
      <c r="H570">
        <v>2</v>
      </c>
      <c r="I570">
        <v>0</v>
      </c>
      <c r="J570" s="11">
        <f t="shared" si="41"/>
        <v>2</v>
      </c>
      <c r="K570" s="2">
        <v>44896</v>
      </c>
      <c r="L570" t="s">
        <v>16</v>
      </c>
      <c r="M570" s="6">
        <v>0</v>
      </c>
      <c r="N570" s="8">
        <v>1</v>
      </c>
      <c r="O570" s="8">
        <v>1</v>
      </c>
      <c r="AC570" s="3">
        <f t="shared" si="45"/>
        <v>2</v>
      </c>
      <c r="AD570" s="38">
        <f t="shared" si="42"/>
        <v>2</v>
      </c>
      <c r="AE570" s="11">
        <f t="shared" si="43"/>
        <v>0</v>
      </c>
      <c r="AF570" s="11">
        <f t="shared" si="44"/>
        <v>0</v>
      </c>
    </row>
    <row r="571" spans="1:32" x14ac:dyDescent="0.25">
      <c r="A571" t="s">
        <v>1784</v>
      </c>
      <c r="C571" s="1" t="s">
        <v>1801</v>
      </c>
      <c r="D571" s="3" t="s">
        <v>1802</v>
      </c>
      <c r="E571" s="3" t="s">
        <v>1803</v>
      </c>
      <c r="F571" t="s">
        <v>14</v>
      </c>
      <c r="G571">
        <v>1900</v>
      </c>
      <c r="H571">
        <v>1</v>
      </c>
      <c r="I571">
        <v>0</v>
      </c>
      <c r="J571" s="11">
        <f t="shared" si="41"/>
        <v>1</v>
      </c>
      <c r="K571" s="2">
        <v>44985</v>
      </c>
      <c r="L571" t="s">
        <v>16</v>
      </c>
      <c r="M571" s="6">
        <v>0</v>
      </c>
      <c r="N571" s="8">
        <v>1</v>
      </c>
      <c r="AC571" s="3">
        <f t="shared" si="45"/>
        <v>1</v>
      </c>
      <c r="AD571" s="38">
        <f t="shared" si="42"/>
        <v>1</v>
      </c>
      <c r="AE571" s="11">
        <f t="shared" si="43"/>
        <v>0</v>
      </c>
      <c r="AF571" s="11">
        <f t="shared" si="44"/>
        <v>0</v>
      </c>
    </row>
    <row r="572" spans="1:32" x14ac:dyDescent="0.25">
      <c r="A572" t="s">
        <v>1784</v>
      </c>
      <c r="C572" s="1" t="s">
        <v>1804</v>
      </c>
      <c r="D572" s="3" t="s">
        <v>1805</v>
      </c>
      <c r="E572" s="3" t="s">
        <v>1806</v>
      </c>
      <c r="F572" t="s">
        <v>14</v>
      </c>
      <c r="G572">
        <v>1851</v>
      </c>
      <c r="H572">
        <v>1</v>
      </c>
      <c r="I572">
        <v>0</v>
      </c>
      <c r="J572" s="11">
        <f t="shared" si="41"/>
        <v>1</v>
      </c>
      <c r="K572" s="2">
        <v>44995</v>
      </c>
      <c r="L572" t="s">
        <v>21</v>
      </c>
      <c r="M572" s="6">
        <v>0</v>
      </c>
      <c r="O572" s="8">
        <v>1</v>
      </c>
      <c r="AC572" s="3">
        <f t="shared" si="45"/>
        <v>1</v>
      </c>
      <c r="AD572" s="38">
        <f t="shared" si="42"/>
        <v>1</v>
      </c>
      <c r="AE572" s="11">
        <f t="shared" si="43"/>
        <v>0</v>
      </c>
      <c r="AF572" s="11">
        <f t="shared" si="44"/>
        <v>0</v>
      </c>
    </row>
    <row r="573" spans="1:32" x14ac:dyDescent="0.25">
      <c r="A573" t="s">
        <v>1784</v>
      </c>
      <c r="C573" s="1" t="s">
        <v>1807</v>
      </c>
      <c r="D573" s="3" t="s">
        <v>1808</v>
      </c>
      <c r="E573" s="3" t="s">
        <v>1809</v>
      </c>
      <c r="F573" t="s">
        <v>15</v>
      </c>
      <c r="G573">
        <v>663</v>
      </c>
      <c r="H573">
        <v>1</v>
      </c>
      <c r="I573">
        <v>0</v>
      </c>
      <c r="J573" s="11">
        <f t="shared" si="41"/>
        <v>1</v>
      </c>
      <c r="K573" s="2">
        <v>45016</v>
      </c>
      <c r="L573" t="s">
        <v>21</v>
      </c>
      <c r="M573" s="6">
        <v>0</v>
      </c>
      <c r="O573" s="8">
        <v>1</v>
      </c>
      <c r="AC573" s="3">
        <f t="shared" si="45"/>
        <v>1</v>
      </c>
      <c r="AD573" s="38">
        <f t="shared" si="42"/>
        <v>1</v>
      </c>
      <c r="AE573" s="11">
        <f t="shared" si="43"/>
        <v>0</v>
      </c>
      <c r="AF573" s="11">
        <f t="shared" si="44"/>
        <v>0</v>
      </c>
    </row>
    <row r="574" spans="1:32" x14ac:dyDescent="0.25">
      <c r="A574" t="s">
        <v>1784</v>
      </c>
      <c r="C574" s="1" t="s">
        <v>1810</v>
      </c>
      <c r="D574" s="3" t="s">
        <v>1811</v>
      </c>
      <c r="E574" s="3" t="s">
        <v>1812</v>
      </c>
      <c r="F574" t="s">
        <v>14</v>
      </c>
      <c r="G574">
        <v>1832</v>
      </c>
      <c r="H574">
        <v>1</v>
      </c>
      <c r="I574">
        <v>0</v>
      </c>
      <c r="J574" s="11">
        <f t="shared" si="41"/>
        <v>1</v>
      </c>
      <c r="K574" s="2">
        <v>45174</v>
      </c>
      <c r="L574" t="s">
        <v>21</v>
      </c>
      <c r="M574" s="6">
        <v>0</v>
      </c>
      <c r="O574" s="8">
        <v>1</v>
      </c>
      <c r="AC574" s="3">
        <f t="shared" si="45"/>
        <v>1</v>
      </c>
      <c r="AD574" s="38">
        <f t="shared" si="42"/>
        <v>1</v>
      </c>
      <c r="AE574" s="11">
        <f t="shared" si="43"/>
        <v>0</v>
      </c>
      <c r="AF574" s="11">
        <f t="shared" si="44"/>
        <v>0</v>
      </c>
    </row>
    <row r="575" spans="1:32" x14ac:dyDescent="0.25">
      <c r="A575" t="s">
        <v>1784</v>
      </c>
      <c r="C575" s="1" t="s">
        <v>1813</v>
      </c>
      <c r="D575" s="3" t="s">
        <v>1814</v>
      </c>
      <c r="E575" s="3" t="s">
        <v>1815</v>
      </c>
      <c r="F575" t="s">
        <v>15</v>
      </c>
      <c r="G575">
        <v>628</v>
      </c>
      <c r="H575">
        <v>2</v>
      </c>
      <c r="I575">
        <v>0</v>
      </c>
      <c r="J575" s="11">
        <f t="shared" si="41"/>
        <v>2</v>
      </c>
      <c r="K575" s="2">
        <v>45303</v>
      </c>
      <c r="L575" t="s">
        <v>21</v>
      </c>
      <c r="M575" s="6">
        <v>0</v>
      </c>
      <c r="P575" s="8">
        <v>1</v>
      </c>
      <c r="Q575" s="8">
        <v>1</v>
      </c>
      <c r="AC575" s="3">
        <f t="shared" si="45"/>
        <v>2</v>
      </c>
      <c r="AD575" s="38">
        <f t="shared" si="42"/>
        <v>2</v>
      </c>
      <c r="AE575" s="11">
        <f t="shared" si="43"/>
        <v>0</v>
      </c>
      <c r="AF575" s="11">
        <f t="shared" si="44"/>
        <v>0</v>
      </c>
    </row>
    <row r="576" spans="1:32" x14ac:dyDescent="0.25">
      <c r="A576" t="s">
        <v>1784</v>
      </c>
      <c r="C576" s="1" t="s">
        <v>1816</v>
      </c>
      <c r="D576" s="3" t="s">
        <v>1817</v>
      </c>
      <c r="E576" s="3" t="s">
        <v>1818</v>
      </c>
      <c r="F576" t="s">
        <v>14</v>
      </c>
      <c r="G576">
        <v>758</v>
      </c>
      <c r="H576">
        <v>1</v>
      </c>
      <c r="I576">
        <v>0</v>
      </c>
      <c r="J576" s="11">
        <f t="shared" si="41"/>
        <v>1</v>
      </c>
      <c r="K576" s="2">
        <v>45320</v>
      </c>
      <c r="L576" t="s">
        <v>16</v>
      </c>
      <c r="M576" s="6">
        <v>0</v>
      </c>
      <c r="N576" s="8">
        <v>1</v>
      </c>
      <c r="AC576" s="3">
        <f t="shared" si="45"/>
        <v>1</v>
      </c>
      <c r="AD576" s="38">
        <f t="shared" si="42"/>
        <v>1</v>
      </c>
      <c r="AE576" s="11">
        <f t="shared" si="43"/>
        <v>0</v>
      </c>
      <c r="AF576" s="11">
        <f t="shared" si="44"/>
        <v>0</v>
      </c>
    </row>
    <row r="577" spans="1:32" x14ac:dyDescent="0.25">
      <c r="A577" t="s">
        <v>1784</v>
      </c>
      <c r="C577" s="1" t="s">
        <v>1819</v>
      </c>
      <c r="D577" s="3" t="s">
        <v>1820</v>
      </c>
      <c r="E577" s="3" t="s">
        <v>1821</v>
      </c>
      <c r="F577" t="s">
        <v>15</v>
      </c>
      <c r="G577">
        <v>1953</v>
      </c>
      <c r="H577">
        <v>4</v>
      </c>
      <c r="I577">
        <v>0</v>
      </c>
      <c r="J577" s="11">
        <f t="shared" si="41"/>
        <v>4</v>
      </c>
      <c r="K577" s="2">
        <v>45513</v>
      </c>
      <c r="L577" t="s">
        <v>16</v>
      </c>
      <c r="M577" s="6">
        <v>3</v>
      </c>
      <c r="N577" s="8">
        <v>1</v>
      </c>
      <c r="AC577" s="3">
        <f t="shared" si="45"/>
        <v>1</v>
      </c>
      <c r="AD577" s="38">
        <f t="shared" si="42"/>
        <v>1</v>
      </c>
      <c r="AE577" s="11">
        <f t="shared" si="43"/>
        <v>-3</v>
      </c>
      <c r="AF577" s="11">
        <f t="shared" si="44"/>
        <v>0</v>
      </c>
    </row>
    <row r="578" spans="1:32" x14ac:dyDescent="0.25">
      <c r="A578" t="s">
        <v>1784</v>
      </c>
      <c r="C578" s="1" t="s">
        <v>1822</v>
      </c>
      <c r="D578" s="3" t="s">
        <v>1823</v>
      </c>
      <c r="E578" s="3" t="s">
        <v>1824</v>
      </c>
      <c r="F578" t="s">
        <v>14</v>
      </c>
      <c r="G578">
        <v>3215</v>
      </c>
      <c r="H578">
        <v>1</v>
      </c>
      <c r="I578">
        <v>1</v>
      </c>
      <c r="J578" s="11">
        <f t="shared" ref="J578:J640" si="46">SUM(H578,-I578)</f>
        <v>0</v>
      </c>
      <c r="K578" s="2">
        <v>45737</v>
      </c>
      <c r="L578" t="s">
        <v>16</v>
      </c>
      <c r="M578" s="6">
        <v>0</v>
      </c>
      <c r="AC578" s="3">
        <f t="shared" si="45"/>
        <v>0</v>
      </c>
      <c r="AD578" s="38">
        <f t="shared" ref="AD578:AD640" si="47">SUM(N578:R578)</f>
        <v>0</v>
      </c>
      <c r="AE578" s="11">
        <f t="shared" ref="AE578:AE640" si="48">SUM(AC578,-J578)</f>
        <v>0</v>
      </c>
      <c r="AF578" s="11">
        <f t="shared" ref="AF578:AF640" si="49">SUM(AE578,M578)</f>
        <v>0</v>
      </c>
    </row>
    <row r="579" spans="1:32" x14ac:dyDescent="0.25">
      <c r="A579" t="s">
        <v>1784</v>
      </c>
      <c r="C579" s="1" t="s">
        <v>1825</v>
      </c>
      <c r="D579" s="3" t="s">
        <v>1826</v>
      </c>
      <c r="E579" s="3" t="s">
        <v>1827</v>
      </c>
      <c r="F579" t="s">
        <v>15</v>
      </c>
      <c r="G579">
        <v>2559</v>
      </c>
      <c r="H579">
        <v>2</v>
      </c>
      <c r="I579">
        <v>0</v>
      </c>
      <c r="J579" s="11">
        <f t="shared" si="46"/>
        <v>2</v>
      </c>
      <c r="K579" s="2">
        <v>45744</v>
      </c>
      <c r="L579" t="s">
        <v>16</v>
      </c>
      <c r="M579" s="6">
        <v>1</v>
      </c>
      <c r="N579" s="8">
        <v>1</v>
      </c>
      <c r="AC579" s="3">
        <f t="shared" si="45"/>
        <v>1</v>
      </c>
      <c r="AD579" s="38">
        <f t="shared" si="47"/>
        <v>1</v>
      </c>
      <c r="AE579" s="11">
        <f t="shared" si="48"/>
        <v>-1</v>
      </c>
      <c r="AF579" s="11">
        <f t="shared" si="49"/>
        <v>0</v>
      </c>
    </row>
    <row r="580" spans="1:32" x14ac:dyDescent="0.25">
      <c r="A580" t="s">
        <v>1784</v>
      </c>
      <c r="C580" s="1" t="s">
        <v>1828</v>
      </c>
      <c r="D580" s="3" t="s">
        <v>1829</v>
      </c>
      <c r="E580" s="3" t="s">
        <v>1830</v>
      </c>
      <c r="F580" t="s">
        <v>15</v>
      </c>
      <c r="G580">
        <v>1990</v>
      </c>
      <c r="H580">
        <v>2</v>
      </c>
      <c r="I580">
        <v>0</v>
      </c>
      <c r="J580" s="11">
        <f t="shared" si="46"/>
        <v>2</v>
      </c>
      <c r="K580" s="2">
        <v>45777</v>
      </c>
      <c r="L580" t="s">
        <v>21</v>
      </c>
      <c r="M580" s="6">
        <v>0</v>
      </c>
      <c r="P580" s="8">
        <v>1</v>
      </c>
      <c r="Q580" s="8">
        <v>1</v>
      </c>
      <c r="AC580" s="3">
        <f t="shared" si="45"/>
        <v>2</v>
      </c>
      <c r="AD580" s="38">
        <f t="shared" si="47"/>
        <v>2</v>
      </c>
      <c r="AE580" s="11">
        <f t="shared" si="48"/>
        <v>0</v>
      </c>
      <c r="AF580" s="11">
        <f t="shared" si="49"/>
        <v>0</v>
      </c>
    </row>
    <row r="581" spans="1:32" x14ac:dyDescent="0.25">
      <c r="A581" t="s">
        <v>1784</v>
      </c>
      <c r="C581" s="1" t="s">
        <v>1831</v>
      </c>
      <c r="D581" s="3" t="s">
        <v>1832</v>
      </c>
      <c r="E581" s="3" t="s">
        <v>1833</v>
      </c>
      <c r="F581" t="s">
        <v>14</v>
      </c>
      <c r="G581">
        <v>2108</v>
      </c>
      <c r="H581">
        <v>1</v>
      </c>
      <c r="I581">
        <v>1</v>
      </c>
      <c r="J581" s="11">
        <f t="shared" si="46"/>
        <v>0</v>
      </c>
      <c r="K581" s="2">
        <v>45848</v>
      </c>
      <c r="L581" t="s">
        <v>21</v>
      </c>
      <c r="M581" s="6">
        <v>0</v>
      </c>
      <c r="AC581" s="3">
        <f t="shared" si="45"/>
        <v>0</v>
      </c>
      <c r="AD581" s="38">
        <f t="shared" si="47"/>
        <v>0</v>
      </c>
      <c r="AE581" s="11">
        <f t="shared" si="48"/>
        <v>0</v>
      </c>
      <c r="AF581" s="11">
        <f t="shared" si="49"/>
        <v>0</v>
      </c>
    </row>
    <row r="582" spans="1:32" x14ac:dyDescent="0.25">
      <c r="A582" t="s">
        <v>1784</v>
      </c>
      <c r="C582" s="1" t="s">
        <v>1834</v>
      </c>
      <c r="D582" s="3" t="s">
        <v>1835</v>
      </c>
      <c r="E582" s="3" t="s">
        <v>1836</v>
      </c>
      <c r="F582" t="s">
        <v>14</v>
      </c>
      <c r="G582">
        <v>205</v>
      </c>
      <c r="H582">
        <v>2</v>
      </c>
      <c r="I582">
        <v>0</v>
      </c>
      <c r="J582" s="11">
        <f t="shared" si="46"/>
        <v>2</v>
      </c>
      <c r="K582" s="2">
        <v>45868</v>
      </c>
      <c r="L582" t="s">
        <v>21</v>
      </c>
      <c r="M582" s="6">
        <v>0</v>
      </c>
      <c r="O582" s="8">
        <v>1</v>
      </c>
      <c r="P582" s="8">
        <v>1</v>
      </c>
      <c r="AC582" s="3">
        <f t="shared" si="45"/>
        <v>2</v>
      </c>
      <c r="AD582" s="38">
        <f t="shared" si="47"/>
        <v>2</v>
      </c>
      <c r="AE582" s="11">
        <f t="shared" si="48"/>
        <v>0</v>
      </c>
      <c r="AF582" s="11">
        <f t="shared" si="49"/>
        <v>0</v>
      </c>
    </row>
    <row r="583" spans="1:32" x14ac:dyDescent="0.25">
      <c r="A583" t="s">
        <v>1784</v>
      </c>
      <c r="C583" s="1" t="s">
        <v>1837</v>
      </c>
      <c r="D583" s="3" t="s">
        <v>1838</v>
      </c>
      <c r="E583" s="3" t="s">
        <v>1839</v>
      </c>
      <c r="F583" t="s">
        <v>15</v>
      </c>
      <c r="G583">
        <v>1265</v>
      </c>
      <c r="H583">
        <v>1</v>
      </c>
      <c r="I583">
        <v>0</v>
      </c>
      <c r="J583" s="11">
        <f t="shared" si="46"/>
        <v>1</v>
      </c>
      <c r="K583" s="2">
        <v>45932</v>
      </c>
      <c r="L583" t="s">
        <v>16</v>
      </c>
      <c r="M583" s="6">
        <v>0</v>
      </c>
      <c r="N583" s="8">
        <v>1</v>
      </c>
      <c r="AC583" s="3">
        <f t="shared" si="45"/>
        <v>1</v>
      </c>
      <c r="AD583" s="38">
        <f t="shared" si="47"/>
        <v>1</v>
      </c>
      <c r="AE583" s="11">
        <f t="shared" si="48"/>
        <v>0</v>
      </c>
      <c r="AF583" s="11">
        <f t="shared" si="49"/>
        <v>0</v>
      </c>
    </row>
    <row r="584" spans="1:32" x14ac:dyDescent="0.25">
      <c r="A584" t="s">
        <v>1784</v>
      </c>
      <c r="C584" s="1" t="s">
        <v>1840</v>
      </c>
      <c r="D584" s="3" t="s">
        <v>1841</v>
      </c>
      <c r="E584" s="3" t="s">
        <v>1842</v>
      </c>
      <c r="F584" t="s">
        <v>15</v>
      </c>
      <c r="G584">
        <v>3336</v>
      </c>
      <c r="H584">
        <v>4</v>
      </c>
      <c r="I584">
        <v>0</v>
      </c>
      <c r="J584" s="11">
        <f t="shared" si="46"/>
        <v>4</v>
      </c>
      <c r="K584" s="2">
        <v>45952</v>
      </c>
      <c r="L584" t="s">
        <v>21</v>
      </c>
      <c r="M584" s="6">
        <v>0</v>
      </c>
      <c r="P584" s="8">
        <v>1</v>
      </c>
      <c r="Q584" s="8">
        <v>2</v>
      </c>
      <c r="R584" s="8">
        <v>1</v>
      </c>
      <c r="AC584" s="3">
        <f t="shared" si="45"/>
        <v>4</v>
      </c>
      <c r="AD584" s="38">
        <f t="shared" si="47"/>
        <v>4</v>
      </c>
      <c r="AE584" s="11">
        <f t="shared" si="48"/>
        <v>0</v>
      </c>
      <c r="AF584" s="11">
        <f t="shared" si="49"/>
        <v>0</v>
      </c>
    </row>
    <row r="585" spans="1:32" x14ac:dyDescent="0.25">
      <c r="A585" t="s">
        <v>1784</v>
      </c>
      <c r="C585" s="1" t="s">
        <v>1843</v>
      </c>
      <c r="D585" s="3" t="s">
        <v>1844</v>
      </c>
      <c r="E585" s="3" t="s">
        <v>1845</v>
      </c>
      <c r="F585" t="s">
        <v>14</v>
      </c>
      <c r="G585">
        <v>1047</v>
      </c>
      <c r="H585">
        <v>1</v>
      </c>
      <c r="I585">
        <v>0</v>
      </c>
      <c r="J585" s="11">
        <f t="shared" si="46"/>
        <v>1</v>
      </c>
      <c r="K585" s="2">
        <v>45957</v>
      </c>
      <c r="L585" t="s">
        <v>16</v>
      </c>
      <c r="M585" s="6">
        <v>0</v>
      </c>
      <c r="N585" s="8">
        <v>1</v>
      </c>
      <c r="AC585" s="3">
        <f t="shared" si="45"/>
        <v>1</v>
      </c>
      <c r="AD585" s="38">
        <f t="shared" si="47"/>
        <v>1</v>
      </c>
      <c r="AE585" s="11">
        <f t="shared" si="48"/>
        <v>0</v>
      </c>
      <c r="AF585" s="11">
        <f t="shared" si="49"/>
        <v>0</v>
      </c>
    </row>
    <row r="586" spans="1:32" x14ac:dyDescent="0.25">
      <c r="A586" t="s">
        <v>1784</v>
      </c>
      <c r="C586" s="1" t="s">
        <v>1846</v>
      </c>
      <c r="D586" s="3" t="s">
        <v>1838</v>
      </c>
      <c r="E586" s="3" t="s">
        <v>1847</v>
      </c>
      <c r="F586" t="s">
        <v>14</v>
      </c>
      <c r="G586">
        <v>1548</v>
      </c>
      <c r="H586">
        <v>3</v>
      </c>
      <c r="I586">
        <v>0</v>
      </c>
      <c r="J586" s="11">
        <f t="shared" si="46"/>
        <v>3</v>
      </c>
      <c r="K586" s="2">
        <v>46055</v>
      </c>
      <c r="L586" t="s">
        <v>21</v>
      </c>
      <c r="M586" s="6">
        <v>0</v>
      </c>
      <c r="P586" s="8">
        <v>1</v>
      </c>
      <c r="Q586" s="8">
        <v>1</v>
      </c>
      <c r="R586" s="8">
        <v>1</v>
      </c>
      <c r="AC586" s="3">
        <f t="shared" si="45"/>
        <v>3</v>
      </c>
      <c r="AD586" s="38">
        <f t="shared" si="47"/>
        <v>3</v>
      </c>
      <c r="AE586" s="11">
        <f t="shared" si="48"/>
        <v>0</v>
      </c>
      <c r="AF586" s="11">
        <f t="shared" si="49"/>
        <v>0</v>
      </c>
    </row>
    <row r="587" spans="1:32" x14ac:dyDescent="0.25">
      <c r="A587" t="s">
        <v>1848</v>
      </c>
      <c r="C587" s="1" t="s">
        <v>1849</v>
      </c>
      <c r="D587" s="3" t="s">
        <v>1850</v>
      </c>
      <c r="E587" s="3" t="s">
        <v>1851</v>
      </c>
      <c r="F587" t="s">
        <v>15</v>
      </c>
      <c r="G587">
        <v>9414</v>
      </c>
      <c r="H587">
        <v>22</v>
      </c>
      <c r="I587">
        <v>0</v>
      </c>
      <c r="J587" s="11">
        <f t="shared" si="46"/>
        <v>22</v>
      </c>
      <c r="K587" s="2">
        <v>45428</v>
      </c>
      <c r="L587" t="s">
        <v>16</v>
      </c>
      <c r="M587" s="6">
        <v>6</v>
      </c>
      <c r="N587" s="8">
        <v>13</v>
      </c>
      <c r="O587" s="8">
        <v>3</v>
      </c>
      <c r="AC587" s="3">
        <f t="shared" si="45"/>
        <v>16</v>
      </c>
      <c r="AD587" s="38">
        <f t="shared" si="47"/>
        <v>16</v>
      </c>
      <c r="AE587" s="11">
        <f t="shared" si="48"/>
        <v>-6</v>
      </c>
      <c r="AF587" s="11">
        <f t="shared" si="49"/>
        <v>0</v>
      </c>
    </row>
    <row r="588" spans="1:32" x14ac:dyDescent="0.25">
      <c r="A588" t="s">
        <v>1848</v>
      </c>
      <c r="C588" s="1" t="s">
        <v>1852</v>
      </c>
      <c r="D588" s="3" t="s">
        <v>1853</v>
      </c>
      <c r="E588" s="3" t="s">
        <v>1854</v>
      </c>
      <c r="F588" t="s">
        <v>15</v>
      </c>
      <c r="G588">
        <v>320</v>
      </c>
      <c r="H588">
        <v>1</v>
      </c>
      <c r="I588">
        <v>0</v>
      </c>
      <c r="J588" s="11">
        <f t="shared" si="46"/>
        <v>1</v>
      </c>
      <c r="K588" s="2">
        <v>45484</v>
      </c>
      <c r="L588" t="s">
        <v>76</v>
      </c>
      <c r="M588" s="6">
        <v>1</v>
      </c>
      <c r="AC588" s="3">
        <f t="shared" si="45"/>
        <v>0</v>
      </c>
      <c r="AD588" s="38">
        <f t="shared" si="47"/>
        <v>0</v>
      </c>
      <c r="AE588" s="11">
        <f t="shared" si="48"/>
        <v>-1</v>
      </c>
      <c r="AF588" s="11">
        <f t="shared" si="49"/>
        <v>0</v>
      </c>
    </row>
    <row r="589" spans="1:32" x14ac:dyDescent="0.25">
      <c r="A589" t="s">
        <v>1848</v>
      </c>
      <c r="C589" s="1" t="s">
        <v>1855</v>
      </c>
      <c r="D589" s="3" t="s">
        <v>1856</v>
      </c>
      <c r="E589" s="3" t="s">
        <v>1857</v>
      </c>
      <c r="F589" t="s">
        <v>14</v>
      </c>
      <c r="G589">
        <v>1289</v>
      </c>
      <c r="H589">
        <v>1</v>
      </c>
      <c r="I589">
        <v>1</v>
      </c>
      <c r="J589" s="11">
        <f t="shared" si="46"/>
        <v>0</v>
      </c>
      <c r="K589" s="2">
        <v>45881</v>
      </c>
      <c r="L589" t="s">
        <v>21</v>
      </c>
      <c r="M589" s="6">
        <v>0</v>
      </c>
      <c r="AC589" s="3">
        <f t="shared" si="45"/>
        <v>0</v>
      </c>
      <c r="AD589" s="38">
        <f t="shared" si="47"/>
        <v>0</v>
      </c>
      <c r="AE589" s="11">
        <f t="shared" si="48"/>
        <v>0</v>
      </c>
      <c r="AF589" s="11">
        <f t="shared" si="49"/>
        <v>0</v>
      </c>
    </row>
    <row r="590" spans="1:32" x14ac:dyDescent="0.25">
      <c r="A590" t="s">
        <v>1848</v>
      </c>
      <c r="C590" s="1" t="s">
        <v>1858</v>
      </c>
      <c r="D590" s="3" t="s">
        <v>1859</v>
      </c>
      <c r="E590" s="3" t="s">
        <v>1860</v>
      </c>
      <c r="F590" t="s">
        <v>15</v>
      </c>
      <c r="G590">
        <v>17766</v>
      </c>
      <c r="H590">
        <v>40</v>
      </c>
      <c r="I590">
        <v>0</v>
      </c>
      <c r="J590" s="11">
        <f t="shared" si="46"/>
        <v>40</v>
      </c>
      <c r="K590" s="2">
        <v>45889</v>
      </c>
      <c r="L590" t="s">
        <v>16</v>
      </c>
      <c r="M590" s="6">
        <v>39</v>
      </c>
      <c r="N590" s="8">
        <v>1</v>
      </c>
      <c r="AC590" s="3">
        <f t="shared" si="45"/>
        <v>1</v>
      </c>
      <c r="AD590" s="38">
        <f t="shared" si="47"/>
        <v>1</v>
      </c>
      <c r="AE590" s="11">
        <f t="shared" si="48"/>
        <v>-39</v>
      </c>
      <c r="AF590" s="11">
        <f t="shared" si="49"/>
        <v>0</v>
      </c>
    </row>
    <row r="591" spans="1:32" x14ac:dyDescent="0.25">
      <c r="A591" t="s">
        <v>1861</v>
      </c>
      <c r="B591" s="1" t="s">
        <v>1862</v>
      </c>
      <c r="C591" s="1" t="s">
        <v>1863</v>
      </c>
      <c r="D591" s="3" t="s">
        <v>1864</v>
      </c>
      <c r="E591" s="3" t="s">
        <v>1865</v>
      </c>
      <c r="F591" t="s">
        <v>15</v>
      </c>
      <c r="G591">
        <v>2043</v>
      </c>
      <c r="H591">
        <v>4</v>
      </c>
      <c r="I591">
        <v>0</v>
      </c>
      <c r="J591" s="11">
        <f t="shared" si="46"/>
        <v>4</v>
      </c>
      <c r="K591" s="2">
        <v>45217</v>
      </c>
      <c r="L591" t="s">
        <v>21</v>
      </c>
      <c r="M591" s="6">
        <v>0</v>
      </c>
      <c r="P591" s="8">
        <v>2</v>
      </c>
      <c r="Q591" s="8">
        <v>2</v>
      </c>
      <c r="AC591" s="3">
        <f t="shared" si="45"/>
        <v>4</v>
      </c>
      <c r="AD591" s="38">
        <f t="shared" si="47"/>
        <v>4</v>
      </c>
      <c r="AE591" s="11">
        <f t="shared" si="48"/>
        <v>0</v>
      </c>
      <c r="AF591" s="11">
        <f t="shared" si="49"/>
        <v>0</v>
      </c>
    </row>
    <row r="592" spans="1:32" x14ac:dyDescent="0.25">
      <c r="A592" t="s">
        <v>1861</v>
      </c>
      <c r="B592" s="1" t="s">
        <v>1866</v>
      </c>
      <c r="C592" s="1" t="s">
        <v>1867</v>
      </c>
      <c r="D592" s="3" t="s">
        <v>1868</v>
      </c>
      <c r="E592" s="3" t="s">
        <v>1869</v>
      </c>
      <c r="F592" t="s">
        <v>15</v>
      </c>
      <c r="G592">
        <v>9061</v>
      </c>
      <c r="H592">
        <v>17</v>
      </c>
      <c r="I592">
        <v>0</v>
      </c>
      <c r="J592" s="11">
        <f t="shared" si="46"/>
        <v>17</v>
      </c>
      <c r="K592" s="2">
        <v>43441</v>
      </c>
      <c r="L592" t="s">
        <v>76</v>
      </c>
      <c r="M592" s="6">
        <v>7</v>
      </c>
      <c r="AC592" s="3">
        <f t="shared" si="45"/>
        <v>0</v>
      </c>
      <c r="AD592" s="38">
        <f t="shared" si="47"/>
        <v>0</v>
      </c>
      <c r="AE592" s="11">
        <f t="shared" si="48"/>
        <v>-17</v>
      </c>
      <c r="AF592" s="11">
        <f t="shared" si="49"/>
        <v>-10</v>
      </c>
    </row>
    <row r="593" spans="1:32" x14ac:dyDescent="0.25">
      <c r="A593" t="s">
        <v>1861</v>
      </c>
      <c r="C593" s="1" t="s">
        <v>1870</v>
      </c>
      <c r="D593" s="3" t="s">
        <v>1871</v>
      </c>
      <c r="E593" s="3" t="s">
        <v>1872</v>
      </c>
      <c r="F593" t="s">
        <v>14</v>
      </c>
      <c r="G593">
        <v>1752</v>
      </c>
      <c r="H593">
        <v>1</v>
      </c>
      <c r="I593">
        <v>0</v>
      </c>
      <c r="J593" s="11">
        <f t="shared" si="46"/>
        <v>1</v>
      </c>
      <c r="K593" s="2">
        <v>43867</v>
      </c>
      <c r="L593" t="s">
        <v>16</v>
      </c>
      <c r="M593" s="6">
        <v>0</v>
      </c>
      <c r="N593" s="8">
        <v>1</v>
      </c>
      <c r="AC593" s="3">
        <f t="shared" si="45"/>
        <v>1</v>
      </c>
      <c r="AD593" s="38">
        <f t="shared" si="47"/>
        <v>1</v>
      </c>
      <c r="AE593" s="11">
        <f t="shared" si="48"/>
        <v>0</v>
      </c>
      <c r="AF593" s="11">
        <f t="shared" si="49"/>
        <v>0</v>
      </c>
    </row>
    <row r="594" spans="1:32" x14ac:dyDescent="0.25">
      <c r="A594" t="s">
        <v>1861</v>
      </c>
      <c r="C594" s="1" t="s">
        <v>1873</v>
      </c>
      <c r="D594" s="3" t="s">
        <v>1874</v>
      </c>
      <c r="E594" s="3" t="s">
        <v>1643</v>
      </c>
      <c r="F594" t="s">
        <v>15</v>
      </c>
      <c r="G594">
        <v>466</v>
      </c>
      <c r="H594">
        <v>1</v>
      </c>
      <c r="I594">
        <v>0</v>
      </c>
      <c r="J594" s="11">
        <f t="shared" si="46"/>
        <v>1</v>
      </c>
      <c r="K594" s="2">
        <v>45239</v>
      </c>
      <c r="L594" t="s">
        <v>21</v>
      </c>
      <c r="M594" s="6">
        <v>0</v>
      </c>
      <c r="O594" s="8">
        <v>1</v>
      </c>
      <c r="AC594" s="3">
        <f t="shared" si="45"/>
        <v>1</v>
      </c>
      <c r="AD594" s="38">
        <f t="shared" si="47"/>
        <v>1</v>
      </c>
      <c r="AE594" s="11">
        <f t="shared" si="48"/>
        <v>0</v>
      </c>
      <c r="AF594" s="11">
        <f t="shared" si="49"/>
        <v>0</v>
      </c>
    </row>
    <row r="595" spans="1:32" x14ac:dyDescent="0.25">
      <c r="A595" t="s">
        <v>1861</v>
      </c>
      <c r="C595" s="1" t="s">
        <v>1875</v>
      </c>
      <c r="D595" s="3" t="s">
        <v>1876</v>
      </c>
      <c r="E595" s="3" t="s">
        <v>1643</v>
      </c>
      <c r="F595" t="s">
        <v>14</v>
      </c>
      <c r="G595">
        <v>279</v>
      </c>
      <c r="H595">
        <v>1</v>
      </c>
      <c r="I595">
        <v>0</v>
      </c>
      <c r="J595" s="11">
        <f t="shared" si="46"/>
        <v>1</v>
      </c>
      <c r="K595" s="2">
        <v>45295</v>
      </c>
      <c r="L595" t="s">
        <v>21</v>
      </c>
      <c r="M595" s="6">
        <v>0</v>
      </c>
      <c r="O595" s="8">
        <v>1</v>
      </c>
      <c r="AC595" s="3">
        <f t="shared" si="45"/>
        <v>1</v>
      </c>
      <c r="AD595" s="38">
        <f t="shared" si="47"/>
        <v>1</v>
      </c>
      <c r="AE595" s="11">
        <f t="shared" si="48"/>
        <v>0</v>
      </c>
      <c r="AF595" s="11">
        <f t="shared" si="49"/>
        <v>0</v>
      </c>
    </row>
    <row r="596" spans="1:32" x14ac:dyDescent="0.25">
      <c r="A596" t="s">
        <v>1861</v>
      </c>
      <c r="C596" s="1" t="s">
        <v>1877</v>
      </c>
      <c r="D596" s="3" t="s">
        <v>1876</v>
      </c>
      <c r="E596" s="3" t="s">
        <v>1643</v>
      </c>
      <c r="F596" t="s">
        <v>14</v>
      </c>
      <c r="G596">
        <v>122</v>
      </c>
      <c r="H596">
        <v>1</v>
      </c>
      <c r="I596">
        <v>0</v>
      </c>
      <c r="J596" s="11">
        <f t="shared" si="46"/>
        <v>1</v>
      </c>
      <c r="K596" s="2">
        <v>45295</v>
      </c>
      <c r="L596" t="s">
        <v>21</v>
      </c>
      <c r="M596" s="6">
        <v>0</v>
      </c>
      <c r="O596" s="8">
        <v>1</v>
      </c>
      <c r="AC596" s="3">
        <f t="shared" si="45"/>
        <v>1</v>
      </c>
      <c r="AD596" s="38">
        <f t="shared" si="47"/>
        <v>1</v>
      </c>
      <c r="AE596" s="11">
        <f t="shared" si="48"/>
        <v>0</v>
      </c>
      <c r="AF596" s="11">
        <f t="shared" si="49"/>
        <v>0</v>
      </c>
    </row>
    <row r="597" spans="1:32" x14ac:dyDescent="0.25">
      <c r="A597" t="s">
        <v>1861</v>
      </c>
      <c r="C597" s="1" t="s">
        <v>1878</v>
      </c>
      <c r="D597" s="3" t="s">
        <v>1876</v>
      </c>
      <c r="E597" s="3" t="s">
        <v>1643</v>
      </c>
      <c r="F597" t="s">
        <v>14</v>
      </c>
      <c r="G597">
        <v>289</v>
      </c>
      <c r="H597">
        <v>1</v>
      </c>
      <c r="I597">
        <v>0</v>
      </c>
      <c r="J597" s="11">
        <f t="shared" si="46"/>
        <v>1</v>
      </c>
      <c r="K597" s="2">
        <v>45295</v>
      </c>
      <c r="L597" t="s">
        <v>21</v>
      </c>
      <c r="M597" s="6">
        <v>0</v>
      </c>
      <c r="O597" s="8">
        <v>1</v>
      </c>
      <c r="AC597" s="3">
        <f t="shared" si="45"/>
        <v>1</v>
      </c>
      <c r="AD597" s="38">
        <f t="shared" si="47"/>
        <v>1</v>
      </c>
      <c r="AE597" s="11">
        <f t="shared" si="48"/>
        <v>0</v>
      </c>
      <c r="AF597" s="11">
        <f t="shared" si="49"/>
        <v>0</v>
      </c>
    </row>
    <row r="598" spans="1:32" x14ac:dyDescent="0.25">
      <c r="A598" t="s">
        <v>1861</v>
      </c>
      <c r="C598" s="1" t="s">
        <v>1879</v>
      </c>
      <c r="D598" s="3" t="s">
        <v>1880</v>
      </c>
      <c r="E598" s="3" t="s">
        <v>1881</v>
      </c>
      <c r="F598" t="s">
        <v>14</v>
      </c>
      <c r="G598">
        <v>2700</v>
      </c>
      <c r="H598">
        <v>1</v>
      </c>
      <c r="I598">
        <v>0</v>
      </c>
      <c r="J598" s="11">
        <f t="shared" si="46"/>
        <v>1</v>
      </c>
      <c r="K598" s="2">
        <v>45772</v>
      </c>
      <c r="L598" t="s">
        <v>21</v>
      </c>
      <c r="M598" s="6">
        <v>0</v>
      </c>
      <c r="O598" s="8">
        <v>1</v>
      </c>
      <c r="AC598" s="3">
        <f t="shared" si="45"/>
        <v>1</v>
      </c>
      <c r="AD598" s="38">
        <f t="shared" si="47"/>
        <v>1</v>
      </c>
      <c r="AE598" s="11">
        <f t="shared" si="48"/>
        <v>0</v>
      </c>
      <c r="AF598" s="11">
        <f t="shared" si="49"/>
        <v>0</v>
      </c>
    </row>
    <row r="599" spans="1:32" x14ac:dyDescent="0.25">
      <c r="A599" t="s">
        <v>1882</v>
      </c>
      <c r="C599" s="1" t="s">
        <v>1883</v>
      </c>
      <c r="D599" s="3" t="s">
        <v>1884</v>
      </c>
      <c r="E599" s="3" t="s">
        <v>1885</v>
      </c>
      <c r="F599" t="s">
        <v>14</v>
      </c>
      <c r="G599">
        <v>1055</v>
      </c>
      <c r="H599">
        <v>4</v>
      </c>
      <c r="I599">
        <v>0</v>
      </c>
      <c r="J599" s="11">
        <f t="shared" si="46"/>
        <v>4</v>
      </c>
      <c r="K599" s="2">
        <v>44515</v>
      </c>
      <c r="L599" t="s">
        <v>21</v>
      </c>
      <c r="M599" s="6">
        <v>0</v>
      </c>
      <c r="O599" s="8">
        <v>1</v>
      </c>
      <c r="P599" s="8">
        <v>2</v>
      </c>
      <c r="Q599" s="8">
        <v>1</v>
      </c>
      <c r="AC599" s="3">
        <f t="shared" si="45"/>
        <v>4</v>
      </c>
      <c r="AD599" s="38">
        <f t="shared" si="47"/>
        <v>4</v>
      </c>
      <c r="AE599" s="11">
        <f t="shared" si="48"/>
        <v>0</v>
      </c>
      <c r="AF599" s="11">
        <f t="shared" si="49"/>
        <v>0</v>
      </c>
    </row>
    <row r="600" spans="1:32" x14ac:dyDescent="0.25">
      <c r="A600" t="s">
        <v>1882</v>
      </c>
      <c r="C600" s="1" t="s">
        <v>1886</v>
      </c>
      <c r="D600" s="3" t="s">
        <v>1887</v>
      </c>
      <c r="E600" s="3" t="s">
        <v>1888</v>
      </c>
      <c r="F600" t="s">
        <v>14</v>
      </c>
      <c r="G600">
        <v>2111</v>
      </c>
      <c r="H600">
        <v>1</v>
      </c>
      <c r="I600">
        <v>0</v>
      </c>
      <c r="J600" s="11">
        <f t="shared" si="46"/>
        <v>1</v>
      </c>
      <c r="K600" s="2">
        <v>46057</v>
      </c>
      <c r="L600" t="s">
        <v>21</v>
      </c>
      <c r="M600" s="6">
        <v>0</v>
      </c>
      <c r="O600" s="8">
        <v>1</v>
      </c>
      <c r="AC600" s="3">
        <f t="shared" si="45"/>
        <v>1</v>
      </c>
      <c r="AD600" s="38">
        <f t="shared" si="47"/>
        <v>1</v>
      </c>
      <c r="AE600" s="11">
        <f t="shared" si="48"/>
        <v>0</v>
      </c>
      <c r="AF600" s="11">
        <f t="shared" si="49"/>
        <v>0</v>
      </c>
    </row>
    <row r="601" spans="1:32" x14ac:dyDescent="0.25">
      <c r="A601" t="s">
        <v>1889</v>
      </c>
      <c r="C601" s="1" t="s">
        <v>1890</v>
      </c>
      <c r="D601" s="3" t="s">
        <v>1891</v>
      </c>
      <c r="E601" s="3" t="s">
        <v>1892</v>
      </c>
      <c r="F601" t="s">
        <v>15</v>
      </c>
      <c r="G601">
        <v>4953</v>
      </c>
      <c r="H601">
        <v>4</v>
      </c>
      <c r="I601">
        <v>0</v>
      </c>
      <c r="J601" s="11">
        <f t="shared" si="46"/>
        <v>4</v>
      </c>
      <c r="K601" s="2">
        <v>45350</v>
      </c>
      <c r="L601" t="s">
        <v>16</v>
      </c>
      <c r="M601" s="6">
        <v>0</v>
      </c>
      <c r="N601" s="8">
        <v>1</v>
      </c>
      <c r="O601" s="8">
        <v>2</v>
      </c>
      <c r="P601" s="8">
        <v>1</v>
      </c>
      <c r="AC601" s="3">
        <f t="shared" si="45"/>
        <v>4</v>
      </c>
      <c r="AD601" s="38">
        <f t="shared" si="47"/>
        <v>4</v>
      </c>
      <c r="AE601" s="11">
        <f t="shared" si="48"/>
        <v>0</v>
      </c>
      <c r="AF601" s="11">
        <f t="shared" si="49"/>
        <v>0</v>
      </c>
    </row>
    <row r="602" spans="1:32" x14ac:dyDescent="0.25">
      <c r="A602" t="s">
        <v>1893</v>
      </c>
      <c r="C602" s="1" t="s">
        <v>1894</v>
      </c>
      <c r="D602" s="3" t="s">
        <v>1895</v>
      </c>
      <c r="E602" s="3" t="s">
        <v>1896</v>
      </c>
      <c r="F602" t="s">
        <v>14</v>
      </c>
      <c r="G602">
        <v>1008</v>
      </c>
      <c r="H602">
        <v>2</v>
      </c>
      <c r="I602">
        <v>1</v>
      </c>
      <c r="J602" s="11">
        <f t="shared" si="46"/>
        <v>1</v>
      </c>
      <c r="K602" s="2">
        <v>45176</v>
      </c>
      <c r="L602" t="s">
        <v>21</v>
      </c>
      <c r="M602" s="6">
        <v>0</v>
      </c>
      <c r="O602" s="8">
        <v>1</v>
      </c>
      <c r="AC602" s="3">
        <f t="shared" si="45"/>
        <v>1</v>
      </c>
      <c r="AD602" s="38">
        <f t="shared" si="47"/>
        <v>1</v>
      </c>
      <c r="AE602" s="11">
        <f t="shared" si="48"/>
        <v>0</v>
      </c>
      <c r="AF602" s="11">
        <f t="shared" si="49"/>
        <v>0</v>
      </c>
    </row>
    <row r="603" spans="1:32" x14ac:dyDescent="0.25">
      <c r="A603" t="s">
        <v>1897</v>
      </c>
      <c r="C603" s="1" t="s">
        <v>1898</v>
      </c>
      <c r="D603" s="3" t="s">
        <v>1899</v>
      </c>
      <c r="E603" s="3" t="s">
        <v>1900</v>
      </c>
      <c r="F603" t="s">
        <v>15</v>
      </c>
      <c r="G603">
        <v>2899</v>
      </c>
      <c r="H603">
        <v>8</v>
      </c>
      <c r="I603">
        <v>0</v>
      </c>
      <c r="J603" s="11">
        <f t="shared" si="46"/>
        <v>8</v>
      </c>
      <c r="K603" s="2">
        <v>44186</v>
      </c>
      <c r="L603" t="s">
        <v>16</v>
      </c>
      <c r="M603" s="6">
        <v>0</v>
      </c>
      <c r="N603" s="8">
        <v>2</v>
      </c>
      <c r="O603" s="8">
        <v>2</v>
      </c>
      <c r="P603" s="8">
        <v>2</v>
      </c>
      <c r="Q603" s="8">
        <v>2</v>
      </c>
      <c r="AC603" s="3">
        <f t="shared" si="45"/>
        <v>8</v>
      </c>
      <c r="AD603" s="38">
        <f t="shared" si="47"/>
        <v>8</v>
      </c>
      <c r="AE603" s="11">
        <f t="shared" si="48"/>
        <v>0</v>
      </c>
      <c r="AF603" s="11">
        <f t="shared" si="49"/>
        <v>0</v>
      </c>
    </row>
    <row r="604" spans="1:32" x14ac:dyDescent="0.25">
      <c r="A604" t="s">
        <v>1897</v>
      </c>
      <c r="C604" s="1" t="s">
        <v>1901</v>
      </c>
      <c r="D604" s="3" t="s">
        <v>1902</v>
      </c>
      <c r="E604" s="3" t="s">
        <v>1903</v>
      </c>
      <c r="F604" t="s">
        <v>14</v>
      </c>
      <c r="G604">
        <v>20653</v>
      </c>
      <c r="H604">
        <v>25</v>
      </c>
      <c r="I604">
        <v>0</v>
      </c>
      <c r="J604" s="11">
        <f t="shared" si="46"/>
        <v>25</v>
      </c>
      <c r="K604" s="2">
        <v>44327</v>
      </c>
      <c r="L604" t="s">
        <v>16</v>
      </c>
      <c r="M604" s="6">
        <v>2</v>
      </c>
      <c r="N604" s="8">
        <v>2</v>
      </c>
      <c r="O604" s="8">
        <v>2</v>
      </c>
      <c r="P604" s="8">
        <v>1</v>
      </c>
      <c r="AC604" s="3">
        <f t="shared" si="45"/>
        <v>5</v>
      </c>
      <c r="AD604" s="38">
        <f t="shared" si="47"/>
        <v>5</v>
      </c>
      <c r="AE604" s="11">
        <f t="shared" si="48"/>
        <v>-20</v>
      </c>
      <c r="AF604" s="11">
        <f t="shared" si="49"/>
        <v>-18</v>
      </c>
    </row>
    <row r="605" spans="1:32" x14ac:dyDescent="0.25">
      <c r="A605" t="s">
        <v>1897</v>
      </c>
      <c r="C605" s="1" t="s">
        <v>1904</v>
      </c>
      <c r="D605" s="3" t="s">
        <v>1905</v>
      </c>
      <c r="E605" s="3" t="s">
        <v>1906</v>
      </c>
      <c r="F605" t="s">
        <v>14</v>
      </c>
      <c r="G605">
        <v>483</v>
      </c>
      <c r="H605">
        <v>1</v>
      </c>
      <c r="I605">
        <v>0</v>
      </c>
      <c r="J605" s="11">
        <f t="shared" si="46"/>
        <v>1</v>
      </c>
      <c r="K605" s="2">
        <v>45012</v>
      </c>
      <c r="L605" t="s">
        <v>21</v>
      </c>
      <c r="M605" s="6">
        <v>0</v>
      </c>
      <c r="O605" s="8">
        <v>1</v>
      </c>
      <c r="AC605" s="3">
        <f t="shared" si="45"/>
        <v>1</v>
      </c>
      <c r="AD605" s="38">
        <f t="shared" si="47"/>
        <v>1</v>
      </c>
      <c r="AE605" s="11">
        <f t="shared" si="48"/>
        <v>0</v>
      </c>
      <c r="AF605" s="11">
        <f t="shared" si="49"/>
        <v>0</v>
      </c>
    </row>
    <row r="606" spans="1:32" x14ac:dyDescent="0.25">
      <c r="A606" t="s">
        <v>1897</v>
      </c>
      <c r="C606" s="1" t="s">
        <v>1907</v>
      </c>
      <c r="D606" s="3" t="s">
        <v>1908</v>
      </c>
      <c r="E606" s="3" t="s">
        <v>1909</v>
      </c>
      <c r="F606" t="s">
        <v>14</v>
      </c>
      <c r="G606">
        <v>1257</v>
      </c>
      <c r="H606">
        <v>1</v>
      </c>
      <c r="I606">
        <v>0</v>
      </c>
      <c r="J606" s="11">
        <f t="shared" si="46"/>
        <v>1</v>
      </c>
      <c r="K606" s="2">
        <v>45064</v>
      </c>
      <c r="L606" t="s">
        <v>16</v>
      </c>
      <c r="M606" s="6">
        <v>0</v>
      </c>
      <c r="N606" s="8">
        <v>1</v>
      </c>
      <c r="AC606" s="3">
        <f t="shared" si="45"/>
        <v>1</v>
      </c>
      <c r="AD606" s="38">
        <f t="shared" si="47"/>
        <v>1</v>
      </c>
      <c r="AE606" s="11">
        <f t="shared" si="48"/>
        <v>0</v>
      </c>
      <c r="AF606" s="11">
        <f t="shared" si="49"/>
        <v>0</v>
      </c>
    </row>
    <row r="607" spans="1:32" x14ac:dyDescent="0.25">
      <c r="A607" t="s">
        <v>1897</v>
      </c>
      <c r="C607" s="1" t="s">
        <v>1910</v>
      </c>
      <c r="D607" s="3" t="s">
        <v>1911</v>
      </c>
      <c r="E607" s="3" t="s">
        <v>1912</v>
      </c>
      <c r="F607" t="s">
        <v>14</v>
      </c>
      <c r="G607">
        <v>1211</v>
      </c>
      <c r="H607">
        <v>1</v>
      </c>
      <c r="I607">
        <v>0</v>
      </c>
      <c r="J607" s="11">
        <f t="shared" si="46"/>
        <v>1</v>
      </c>
      <c r="K607" s="2">
        <v>45198</v>
      </c>
      <c r="L607" t="s">
        <v>16</v>
      </c>
      <c r="M607" s="6">
        <v>0</v>
      </c>
      <c r="N607" s="8">
        <v>1</v>
      </c>
      <c r="AC607" s="3">
        <f t="shared" si="45"/>
        <v>1</v>
      </c>
      <c r="AD607" s="38">
        <f t="shared" si="47"/>
        <v>1</v>
      </c>
      <c r="AE607" s="11">
        <f t="shared" si="48"/>
        <v>0</v>
      </c>
      <c r="AF607" s="11">
        <f t="shared" si="49"/>
        <v>0</v>
      </c>
    </row>
    <row r="608" spans="1:32" x14ac:dyDescent="0.25">
      <c r="A608" t="s">
        <v>1897</v>
      </c>
      <c r="C608" s="1" t="s">
        <v>1913</v>
      </c>
      <c r="D608" s="3" t="s">
        <v>1914</v>
      </c>
      <c r="E608" s="3" t="s">
        <v>1915</v>
      </c>
      <c r="F608" t="s">
        <v>14</v>
      </c>
      <c r="G608">
        <v>4262</v>
      </c>
      <c r="H608">
        <v>1</v>
      </c>
      <c r="I608">
        <v>0</v>
      </c>
      <c r="J608" s="11">
        <f t="shared" si="46"/>
        <v>1</v>
      </c>
      <c r="K608" s="2">
        <v>45314</v>
      </c>
      <c r="L608" t="s">
        <v>16</v>
      </c>
      <c r="M608" s="6">
        <v>0</v>
      </c>
      <c r="N608" s="8">
        <v>1</v>
      </c>
      <c r="AC608" s="3">
        <f t="shared" si="45"/>
        <v>1</v>
      </c>
      <c r="AD608" s="38">
        <f t="shared" si="47"/>
        <v>1</v>
      </c>
      <c r="AE608" s="11">
        <f t="shared" si="48"/>
        <v>0</v>
      </c>
      <c r="AF608" s="11">
        <f t="shared" si="49"/>
        <v>0</v>
      </c>
    </row>
    <row r="609" spans="1:32" x14ac:dyDescent="0.25">
      <c r="A609" t="s">
        <v>1897</v>
      </c>
      <c r="C609" s="1" t="s">
        <v>1916</v>
      </c>
      <c r="D609" s="3" t="s">
        <v>1917</v>
      </c>
      <c r="E609" s="3" t="s">
        <v>1918</v>
      </c>
      <c r="F609" t="s">
        <v>15</v>
      </c>
      <c r="G609">
        <v>584</v>
      </c>
      <c r="H609">
        <v>1</v>
      </c>
      <c r="I609">
        <v>0</v>
      </c>
      <c r="J609" s="11">
        <f t="shared" si="46"/>
        <v>1</v>
      </c>
      <c r="K609" s="2">
        <v>45406</v>
      </c>
      <c r="L609" t="s">
        <v>21</v>
      </c>
      <c r="M609" s="6">
        <v>0</v>
      </c>
      <c r="O609" s="8">
        <v>1</v>
      </c>
      <c r="AC609" s="3">
        <f t="shared" si="45"/>
        <v>1</v>
      </c>
      <c r="AD609" s="38">
        <f t="shared" si="47"/>
        <v>1</v>
      </c>
      <c r="AE609" s="11">
        <f t="shared" si="48"/>
        <v>0</v>
      </c>
      <c r="AF609" s="11">
        <f t="shared" si="49"/>
        <v>0</v>
      </c>
    </row>
    <row r="610" spans="1:32" x14ac:dyDescent="0.25">
      <c r="A610" t="s">
        <v>1897</v>
      </c>
      <c r="C610" s="1" t="s">
        <v>1919</v>
      </c>
      <c r="D610" s="3" t="s">
        <v>1920</v>
      </c>
      <c r="E610" s="3" t="s">
        <v>1921</v>
      </c>
      <c r="F610" t="s">
        <v>15</v>
      </c>
      <c r="G610">
        <v>45260</v>
      </c>
      <c r="H610">
        <v>49</v>
      </c>
      <c r="I610">
        <v>0</v>
      </c>
      <c r="J610" s="11">
        <f t="shared" si="46"/>
        <v>49</v>
      </c>
      <c r="K610" s="2">
        <v>45481</v>
      </c>
      <c r="L610" t="s">
        <v>21</v>
      </c>
      <c r="M610" s="6">
        <v>0</v>
      </c>
      <c r="O610" s="8">
        <v>9</v>
      </c>
      <c r="P610" s="8">
        <v>10</v>
      </c>
      <c r="Q610" s="8">
        <v>10</v>
      </c>
      <c r="R610" s="8">
        <v>10</v>
      </c>
      <c r="S610">
        <v>10</v>
      </c>
      <c r="AC610" s="3">
        <f t="shared" si="45"/>
        <v>49</v>
      </c>
      <c r="AD610" s="38">
        <f t="shared" si="47"/>
        <v>39</v>
      </c>
      <c r="AE610" s="11">
        <f t="shared" si="48"/>
        <v>0</v>
      </c>
      <c r="AF610" s="11">
        <f t="shared" si="49"/>
        <v>0</v>
      </c>
    </row>
    <row r="611" spans="1:32" x14ac:dyDescent="0.25">
      <c r="A611" t="s">
        <v>1897</v>
      </c>
      <c r="C611" s="1" t="s">
        <v>1922</v>
      </c>
      <c r="D611" s="3" t="s">
        <v>1923</v>
      </c>
      <c r="E611" s="3" t="s">
        <v>1924</v>
      </c>
      <c r="F611" t="s">
        <v>14</v>
      </c>
      <c r="G611">
        <v>3315</v>
      </c>
      <c r="H611">
        <v>1</v>
      </c>
      <c r="I611">
        <v>0</v>
      </c>
      <c r="J611" s="11">
        <f t="shared" si="46"/>
        <v>1</v>
      </c>
      <c r="K611" s="2">
        <v>45805</v>
      </c>
      <c r="L611" t="s">
        <v>21</v>
      </c>
      <c r="M611" s="6">
        <v>0</v>
      </c>
      <c r="O611" s="8">
        <v>1</v>
      </c>
      <c r="AC611" s="3">
        <f t="shared" si="45"/>
        <v>1</v>
      </c>
      <c r="AD611" s="38">
        <f t="shared" si="47"/>
        <v>1</v>
      </c>
      <c r="AE611" s="11">
        <f t="shared" si="48"/>
        <v>0</v>
      </c>
      <c r="AF611" s="11">
        <f t="shared" si="49"/>
        <v>0</v>
      </c>
    </row>
    <row r="612" spans="1:32" x14ac:dyDescent="0.25">
      <c r="A612" t="s">
        <v>1897</v>
      </c>
      <c r="C612" s="1" t="s">
        <v>1925</v>
      </c>
      <c r="D612" s="3" t="s">
        <v>1926</v>
      </c>
      <c r="E612" s="3" t="s">
        <v>1927</v>
      </c>
      <c r="F612" t="s">
        <v>14</v>
      </c>
      <c r="G612">
        <v>1234</v>
      </c>
      <c r="H612">
        <v>1</v>
      </c>
      <c r="I612">
        <v>0</v>
      </c>
      <c r="J612" s="11">
        <f t="shared" si="46"/>
        <v>1</v>
      </c>
      <c r="K612" s="2">
        <v>45846</v>
      </c>
      <c r="L612" t="s">
        <v>21</v>
      </c>
      <c r="M612" s="6">
        <v>0</v>
      </c>
      <c r="O612" s="8">
        <v>1</v>
      </c>
      <c r="AC612" s="3">
        <f t="shared" ref="AC612:AC640" si="50">SUM(N612:AA612)</f>
        <v>1</v>
      </c>
      <c r="AD612" s="38">
        <f t="shared" si="47"/>
        <v>1</v>
      </c>
      <c r="AE612" s="11">
        <f t="shared" si="48"/>
        <v>0</v>
      </c>
      <c r="AF612" s="11">
        <f t="shared" si="49"/>
        <v>0</v>
      </c>
    </row>
    <row r="613" spans="1:32" x14ac:dyDescent="0.25">
      <c r="A613" t="s">
        <v>1897</v>
      </c>
      <c r="C613" s="1" t="s">
        <v>1928</v>
      </c>
      <c r="D613" s="3" t="s">
        <v>1914</v>
      </c>
      <c r="E613" s="3" t="s">
        <v>1929</v>
      </c>
      <c r="F613" t="s">
        <v>14</v>
      </c>
      <c r="G613">
        <v>0</v>
      </c>
      <c r="H613">
        <v>2</v>
      </c>
      <c r="I613">
        <v>0</v>
      </c>
      <c r="J613" s="11">
        <f t="shared" si="46"/>
        <v>2</v>
      </c>
      <c r="K613" s="2">
        <v>45971</v>
      </c>
      <c r="L613" t="s">
        <v>21</v>
      </c>
      <c r="M613" s="6">
        <v>0</v>
      </c>
      <c r="O613" s="8">
        <v>1</v>
      </c>
      <c r="P613" s="8">
        <v>1</v>
      </c>
      <c r="AC613" s="3">
        <f t="shared" si="50"/>
        <v>2</v>
      </c>
      <c r="AD613" s="38">
        <f t="shared" si="47"/>
        <v>2</v>
      </c>
      <c r="AE613" s="11">
        <f t="shared" si="48"/>
        <v>0</v>
      </c>
      <c r="AF613" s="11">
        <f t="shared" si="49"/>
        <v>0</v>
      </c>
    </row>
    <row r="614" spans="1:32" x14ac:dyDescent="0.25">
      <c r="A614" t="s">
        <v>1897</v>
      </c>
      <c r="C614" s="1" t="s">
        <v>1930</v>
      </c>
      <c r="D614" s="3" t="s">
        <v>1931</v>
      </c>
      <c r="E614" s="3" t="s">
        <v>1932</v>
      </c>
      <c r="F614" t="s">
        <v>14</v>
      </c>
      <c r="G614">
        <v>2074</v>
      </c>
      <c r="H614">
        <v>1</v>
      </c>
      <c r="I614">
        <v>0</v>
      </c>
      <c r="J614" s="11">
        <f t="shared" si="46"/>
        <v>1</v>
      </c>
      <c r="K614" s="2">
        <v>45979</v>
      </c>
      <c r="L614" t="s">
        <v>21</v>
      </c>
      <c r="M614" s="6">
        <v>0</v>
      </c>
      <c r="O614" s="8">
        <v>1</v>
      </c>
      <c r="AC614" s="3">
        <f t="shared" si="50"/>
        <v>1</v>
      </c>
      <c r="AD614" s="38">
        <f t="shared" si="47"/>
        <v>1</v>
      </c>
      <c r="AE614" s="11">
        <f t="shared" si="48"/>
        <v>0</v>
      </c>
      <c r="AF614" s="11">
        <f t="shared" si="49"/>
        <v>0</v>
      </c>
    </row>
    <row r="615" spans="1:32" x14ac:dyDescent="0.25">
      <c r="A615" t="s">
        <v>1933</v>
      </c>
      <c r="C615" s="1" t="s">
        <v>1934</v>
      </c>
      <c r="D615" s="3" t="s">
        <v>1935</v>
      </c>
      <c r="E615" s="3" t="s">
        <v>1936</v>
      </c>
      <c r="F615" t="s">
        <v>15</v>
      </c>
      <c r="G615">
        <v>818</v>
      </c>
      <c r="H615">
        <v>2</v>
      </c>
      <c r="I615">
        <v>0</v>
      </c>
      <c r="J615" s="11">
        <f t="shared" si="46"/>
        <v>2</v>
      </c>
      <c r="K615" s="2">
        <v>43861</v>
      </c>
      <c r="L615" t="s">
        <v>16</v>
      </c>
      <c r="M615" s="6">
        <v>0</v>
      </c>
      <c r="N615" s="8">
        <v>2</v>
      </c>
      <c r="AC615" s="3">
        <f t="shared" si="50"/>
        <v>2</v>
      </c>
      <c r="AD615" s="38">
        <f t="shared" si="47"/>
        <v>2</v>
      </c>
      <c r="AE615" s="11">
        <f t="shared" si="48"/>
        <v>0</v>
      </c>
      <c r="AF615" s="11">
        <f t="shared" si="49"/>
        <v>0</v>
      </c>
    </row>
    <row r="616" spans="1:32" x14ac:dyDescent="0.25">
      <c r="A616" t="s">
        <v>1933</v>
      </c>
      <c r="C616" s="1" t="s">
        <v>1937</v>
      </c>
      <c r="D616" s="3" t="s">
        <v>1938</v>
      </c>
      <c r="E616" s="3" t="s">
        <v>1939</v>
      </c>
      <c r="F616" t="s">
        <v>14</v>
      </c>
      <c r="G616">
        <v>2535</v>
      </c>
      <c r="H616">
        <v>3</v>
      </c>
      <c r="I616">
        <v>0</v>
      </c>
      <c r="J616" s="11">
        <f t="shared" si="46"/>
        <v>3</v>
      </c>
      <c r="K616" s="2">
        <v>44432</v>
      </c>
      <c r="L616" t="s">
        <v>76</v>
      </c>
      <c r="M616" s="6">
        <v>1</v>
      </c>
      <c r="AC616" s="3">
        <f t="shared" si="50"/>
        <v>0</v>
      </c>
      <c r="AD616" s="38">
        <f t="shared" si="47"/>
        <v>0</v>
      </c>
      <c r="AE616" s="11">
        <f t="shared" si="48"/>
        <v>-3</v>
      </c>
      <c r="AF616" s="11">
        <f t="shared" si="49"/>
        <v>-2</v>
      </c>
    </row>
    <row r="617" spans="1:32" x14ac:dyDescent="0.25">
      <c r="A617" t="s">
        <v>1933</v>
      </c>
      <c r="C617" s="1" t="s">
        <v>1940</v>
      </c>
      <c r="D617" s="3" t="s">
        <v>1941</v>
      </c>
      <c r="E617" s="3" t="s">
        <v>1942</v>
      </c>
      <c r="F617" t="s">
        <v>15</v>
      </c>
      <c r="G617">
        <v>8199</v>
      </c>
      <c r="H617">
        <v>1</v>
      </c>
      <c r="I617">
        <v>0</v>
      </c>
      <c r="J617" s="11">
        <f t="shared" si="46"/>
        <v>1</v>
      </c>
      <c r="K617" s="2">
        <v>44805</v>
      </c>
      <c r="L617" t="s">
        <v>16</v>
      </c>
      <c r="M617" s="6">
        <v>0</v>
      </c>
      <c r="N617" s="8">
        <v>1</v>
      </c>
      <c r="AC617" s="3">
        <f t="shared" si="50"/>
        <v>1</v>
      </c>
      <c r="AD617" s="38">
        <f t="shared" si="47"/>
        <v>1</v>
      </c>
      <c r="AE617" s="11">
        <f t="shared" si="48"/>
        <v>0</v>
      </c>
      <c r="AF617" s="11">
        <f t="shared" si="49"/>
        <v>0</v>
      </c>
    </row>
    <row r="618" spans="1:32" x14ac:dyDescent="0.25">
      <c r="A618" t="s">
        <v>1933</v>
      </c>
      <c r="C618" s="1" t="s">
        <v>1943</v>
      </c>
      <c r="D618" s="3" t="s">
        <v>1944</v>
      </c>
      <c r="E618" s="3" t="s">
        <v>1945</v>
      </c>
      <c r="F618" t="s">
        <v>15</v>
      </c>
      <c r="G618">
        <v>1899</v>
      </c>
      <c r="H618">
        <v>1</v>
      </c>
      <c r="I618">
        <v>0</v>
      </c>
      <c r="J618" s="11">
        <f t="shared" si="46"/>
        <v>1</v>
      </c>
      <c r="K618" s="2">
        <v>44816</v>
      </c>
      <c r="L618" t="s">
        <v>16</v>
      </c>
      <c r="M618" s="6">
        <v>0</v>
      </c>
      <c r="N618" s="8">
        <v>1</v>
      </c>
      <c r="AC618" s="3">
        <f t="shared" si="50"/>
        <v>1</v>
      </c>
      <c r="AD618" s="38">
        <f t="shared" si="47"/>
        <v>1</v>
      </c>
      <c r="AE618" s="11">
        <f t="shared" si="48"/>
        <v>0</v>
      </c>
      <c r="AF618" s="11">
        <f t="shared" si="49"/>
        <v>0</v>
      </c>
    </row>
    <row r="619" spans="1:32" x14ac:dyDescent="0.25">
      <c r="A619" t="s">
        <v>1933</v>
      </c>
      <c r="C619" s="1" t="s">
        <v>1946</v>
      </c>
      <c r="D619" s="3" t="s">
        <v>1947</v>
      </c>
      <c r="E619" s="3" t="s">
        <v>1948</v>
      </c>
      <c r="F619" t="s">
        <v>14</v>
      </c>
      <c r="G619">
        <v>517</v>
      </c>
      <c r="H619">
        <v>1</v>
      </c>
      <c r="I619">
        <v>0</v>
      </c>
      <c r="J619" s="11">
        <f t="shared" si="46"/>
        <v>1</v>
      </c>
      <c r="K619" s="2">
        <v>45239</v>
      </c>
      <c r="L619" t="s">
        <v>16</v>
      </c>
      <c r="M619" s="6">
        <v>0</v>
      </c>
      <c r="N619" s="8">
        <v>1</v>
      </c>
      <c r="AC619" s="3">
        <f t="shared" si="50"/>
        <v>1</v>
      </c>
      <c r="AD619" s="38">
        <f t="shared" si="47"/>
        <v>1</v>
      </c>
      <c r="AE619" s="11">
        <f t="shared" si="48"/>
        <v>0</v>
      </c>
      <c r="AF619" s="11">
        <f t="shared" si="49"/>
        <v>0</v>
      </c>
    </row>
    <row r="620" spans="1:32" x14ac:dyDescent="0.25">
      <c r="A620" t="s">
        <v>1933</v>
      </c>
      <c r="C620" s="1" t="s">
        <v>1949</v>
      </c>
      <c r="D620" s="3" t="s">
        <v>1950</v>
      </c>
      <c r="E620" s="3" t="s">
        <v>1951</v>
      </c>
      <c r="F620" t="s">
        <v>15</v>
      </c>
      <c r="G620">
        <v>1362</v>
      </c>
      <c r="H620">
        <v>2</v>
      </c>
      <c r="I620">
        <v>0</v>
      </c>
      <c r="J620" s="11">
        <f t="shared" si="46"/>
        <v>2</v>
      </c>
      <c r="K620" s="2">
        <v>45695</v>
      </c>
      <c r="L620" t="s">
        <v>76</v>
      </c>
      <c r="M620" s="6">
        <v>2</v>
      </c>
      <c r="AC620" s="3">
        <f t="shared" si="50"/>
        <v>0</v>
      </c>
      <c r="AD620" s="38">
        <f t="shared" si="47"/>
        <v>0</v>
      </c>
      <c r="AE620" s="11">
        <f t="shared" si="48"/>
        <v>-2</v>
      </c>
      <c r="AF620" s="11">
        <f t="shared" si="49"/>
        <v>0</v>
      </c>
    </row>
    <row r="621" spans="1:32" x14ac:dyDescent="0.25">
      <c r="A621" t="s">
        <v>1933</v>
      </c>
      <c r="C621" s="1" t="s">
        <v>1952</v>
      </c>
      <c r="D621" s="3" t="s">
        <v>1953</v>
      </c>
      <c r="E621" s="3" t="s">
        <v>1954</v>
      </c>
      <c r="F621" t="s">
        <v>14</v>
      </c>
      <c r="G621">
        <v>1012</v>
      </c>
      <c r="H621">
        <v>2</v>
      </c>
      <c r="I621">
        <v>0</v>
      </c>
      <c r="J621" s="11">
        <f t="shared" si="46"/>
        <v>2</v>
      </c>
      <c r="K621" s="2">
        <v>45758</v>
      </c>
      <c r="L621" t="s">
        <v>21</v>
      </c>
      <c r="M621" s="6">
        <v>0</v>
      </c>
      <c r="O621" s="8">
        <v>1</v>
      </c>
      <c r="P621" s="8">
        <v>1</v>
      </c>
      <c r="AC621" s="3">
        <f t="shared" si="50"/>
        <v>2</v>
      </c>
      <c r="AD621" s="38">
        <f t="shared" si="47"/>
        <v>2</v>
      </c>
      <c r="AE621" s="11">
        <f t="shared" si="48"/>
        <v>0</v>
      </c>
      <c r="AF621" s="11">
        <f t="shared" si="49"/>
        <v>0</v>
      </c>
    </row>
    <row r="622" spans="1:32" x14ac:dyDescent="0.25">
      <c r="A622" t="s">
        <v>1955</v>
      </c>
      <c r="C622" s="1" t="s">
        <v>1956</v>
      </c>
      <c r="D622" s="3" t="s">
        <v>1957</v>
      </c>
      <c r="E622" s="3" t="s">
        <v>1958</v>
      </c>
      <c r="F622" t="s">
        <v>15</v>
      </c>
      <c r="G622">
        <v>0</v>
      </c>
      <c r="H622">
        <v>1</v>
      </c>
      <c r="I622">
        <v>0</v>
      </c>
      <c r="J622" s="11">
        <f t="shared" si="46"/>
        <v>1</v>
      </c>
      <c r="K622" s="2">
        <v>40197</v>
      </c>
      <c r="L622" t="s">
        <v>16</v>
      </c>
      <c r="M622" s="6">
        <v>0</v>
      </c>
      <c r="Q622" s="8">
        <v>1</v>
      </c>
      <c r="AC622" s="3">
        <f t="shared" si="50"/>
        <v>1</v>
      </c>
      <c r="AD622" s="38">
        <f t="shared" si="47"/>
        <v>1</v>
      </c>
      <c r="AE622" s="11">
        <f t="shared" si="48"/>
        <v>0</v>
      </c>
      <c r="AF622" s="11">
        <f t="shared" si="49"/>
        <v>0</v>
      </c>
    </row>
    <row r="623" spans="1:32" x14ac:dyDescent="0.25">
      <c r="A623" t="s">
        <v>1955</v>
      </c>
      <c r="C623" s="1" t="s">
        <v>1959</v>
      </c>
      <c r="D623" s="3" t="s">
        <v>1960</v>
      </c>
      <c r="E623" s="3" t="s">
        <v>1961</v>
      </c>
      <c r="F623" t="s">
        <v>15</v>
      </c>
      <c r="G623">
        <v>805</v>
      </c>
      <c r="H623">
        <v>1</v>
      </c>
      <c r="I623">
        <v>0</v>
      </c>
      <c r="J623" s="11">
        <f t="shared" si="46"/>
        <v>1</v>
      </c>
      <c r="K623" s="2">
        <v>45036</v>
      </c>
      <c r="L623" t="s">
        <v>16</v>
      </c>
      <c r="M623" s="6">
        <v>0</v>
      </c>
      <c r="N623" s="8">
        <v>1</v>
      </c>
      <c r="AC623" s="3">
        <f t="shared" si="50"/>
        <v>1</v>
      </c>
      <c r="AD623" s="38">
        <f t="shared" si="47"/>
        <v>1</v>
      </c>
      <c r="AE623" s="11">
        <f t="shared" si="48"/>
        <v>0</v>
      </c>
      <c r="AF623" s="11">
        <f t="shared" si="49"/>
        <v>0</v>
      </c>
    </row>
    <row r="624" spans="1:32" x14ac:dyDescent="0.25">
      <c r="A624" t="s">
        <v>1955</v>
      </c>
      <c r="C624" s="1" t="s">
        <v>1962</v>
      </c>
      <c r="D624" s="3" t="s">
        <v>1963</v>
      </c>
      <c r="E624" s="3" t="s">
        <v>1964</v>
      </c>
      <c r="F624" t="s">
        <v>14</v>
      </c>
      <c r="G624">
        <v>2124</v>
      </c>
      <c r="H624">
        <v>1</v>
      </c>
      <c r="I624">
        <v>1</v>
      </c>
      <c r="J624" s="11">
        <f t="shared" si="46"/>
        <v>0</v>
      </c>
      <c r="K624" s="2">
        <v>45806</v>
      </c>
      <c r="L624" t="s">
        <v>16</v>
      </c>
      <c r="M624" s="6">
        <v>0</v>
      </c>
      <c r="AC624" s="3">
        <f t="shared" si="50"/>
        <v>0</v>
      </c>
      <c r="AD624" s="38">
        <f t="shared" si="47"/>
        <v>0</v>
      </c>
      <c r="AE624" s="11">
        <f t="shared" si="48"/>
        <v>0</v>
      </c>
      <c r="AF624" s="11">
        <f t="shared" si="49"/>
        <v>0</v>
      </c>
    </row>
    <row r="625" spans="1:32" x14ac:dyDescent="0.25">
      <c r="A625" t="s">
        <v>1955</v>
      </c>
      <c r="B625" s="1" t="s">
        <v>2045</v>
      </c>
      <c r="C625" s="1" t="s">
        <v>1965</v>
      </c>
      <c r="D625" s="3" t="s">
        <v>1966</v>
      </c>
      <c r="E625" s="3" t="s">
        <v>1967</v>
      </c>
      <c r="F625" t="s">
        <v>15</v>
      </c>
      <c r="G625">
        <v>2052</v>
      </c>
      <c r="H625">
        <v>4</v>
      </c>
      <c r="I625">
        <v>0</v>
      </c>
      <c r="J625" s="11">
        <f t="shared" si="46"/>
        <v>4</v>
      </c>
      <c r="K625" s="2">
        <v>45853</v>
      </c>
      <c r="L625" t="s">
        <v>16</v>
      </c>
      <c r="M625" s="6">
        <v>0</v>
      </c>
      <c r="N625" s="8">
        <v>1</v>
      </c>
      <c r="O625" s="8">
        <v>1</v>
      </c>
      <c r="P625" s="8">
        <v>2</v>
      </c>
      <c r="AC625" s="3">
        <f t="shared" si="50"/>
        <v>4</v>
      </c>
      <c r="AD625" s="38">
        <f t="shared" si="47"/>
        <v>4</v>
      </c>
      <c r="AE625" s="11">
        <f t="shared" si="48"/>
        <v>0</v>
      </c>
      <c r="AF625" s="11">
        <f t="shared" si="49"/>
        <v>0</v>
      </c>
    </row>
    <row r="626" spans="1:32" x14ac:dyDescent="0.25">
      <c r="A626" t="s">
        <v>1968</v>
      </c>
      <c r="C626" s="1" t="s">
        <v>1969</v>
      </c>
      <c r="D626" s="3" t="s">
        <v>1970</v>
      </c>
      <c r="E626" s="3" t="s">
        <v>1971</v>
      </c>
      <c r="F626" t="s">
        <v>15</v>
      </c>
      <c r="G626">
        <v>816</v>
      </c>
      <c r="H626">
        <v>1</v>
      </c>
      <c r="I626">
        <v>0</v>
      </c>
      <c r="J626" s="11">
        <f t="shared" si="46"/>
        <v>1</v>
      </c>
      <c r="K626" s="2">
        <v>44169</v>
      </c>
      <c r="L626" t="s">
        <v>16</v>
      </c>
      <c r="M626" s="6">
        <v>0</v>
      </c>
      <c r="N626" s="8">
        <v>1</v>
      </c>
      <c r="AC626" s="3">
        <f t="shared" si="50"/>
        <v>1</v>
      </c>
      <c r="AD626" s="38">
        <f t="shared" si="47"/>
        <v>1</v>
      </c>
      <c r="AE626" s="11">
        <f t="shared" si="48"/>
        <v>0</v>
      </c>
      <c r="AF626" s="11">
        <f t="shared" si="49"/>
        <v>0</v>
      </c>
    </row>
    <row r="627" spans="1:32" x14ac:dyDescent="0.25">
      <c r="A627" t="s">
        <v>1968</v>
      </c>
      <c r="C627" s="1" t="s">
        <v>1972</v>
      </c>
      <c r="D627" s="3" t="s">
        <v>1973</v>
      </c>
      <c r="E627" s="3" t="s">
        <v>1974</v>
      </c>
      <c r="F627" t="s">
        <v>14</v>
      </c>
      <c r="G627">
        <v>882</v>
      </c>
      <c r="H627">
        <v>2</v>
      </c>
      <c r="I627">
        <v>0</v>
      </c>
      <c r="J627" s="11">
        <f t="shared" si="46"/>
        <v>2</v>
      </c>
      <c r="K627" s="2">
        <v>44687</v>
      </c>
      <c r="L627" t="s">
        <v>21</v>
      </c>
      <c r="M627" s="6">
        <v>0</v>
      </c>
      <c r="O627" s="8">
        <v>1</v>
      </c>
      <c r="P627" s="8">
        <v>1</v>
      </c>
      <c r="AC627" s="3">
        <f t="shared" si="50"/>
        <v>2</v>
      </c>
      <c r="AD627" s="38">
        <f t="shared" si="47"/>
        <v>2</v>
      </c>
      <c r="AE627" s="11">
        <f t="shared" si="48"/>
        <v>0</v>
      </c>
      <c r="AF627" s="11">
        <f t="shared" si="49"/>
        <v>0</v>
      </c>
    </row>
    <row r="628" spans="1:32" x14ac:dyDescent="0.25">
      <c r="A628" t="s">
        <v>1968</v>
      </c>
      <c r="C628" s="1" t="s">
        <v>1975</v>
      </c>
      <c r="D628" s="3" t="s">
        <v>1976</v>
      </c>
      <c r="E628" s="3" t="s">
        <v>1977</v>
      </c>
      <c r="F628" t="s">
        <v>15</v>
      </c>
      <c r="G628">
        <v>5447</v>
      </c>
      <c r="H628">
        <v>6</v>
      </c>
      <c r="I628">
        <v>0</v>
      </c>
      <c r="J628" s="11">
        <f t="shared" si="46"/>
        <v>6</v>
      </c>
      <c r="K628" s="2">
        <v>45421</v>
      </c>
      <c r="L628" t="s">
        <v>16</v>
      </c>
      <c r="M628" s="6">
        <v>2</v>
      </c>
      <c r="N628" s="8">
        <v>2</v>
      </c>
      <c r="O628" s="8">
        <v>2</v>
      </c>
      <c r="AC628" s="3">
        <f t="shared" si="50"/>
        <v>4</v>
      </c>
      <c r="AD628" s="38">
        <f t="shared" si="47"/>
        <v>4</v>
      </c>
      <c r="AE628" s="11">
        <f t="shared" si="48"/>
        <v>-2</v>
      </c>
      <c r="AF628" s="11">
        <f t="shared" si="49"/>
        <v>0</v>
      </c>
    </row>
    <row r="629" spans="1:32" x14ac:dyDescent="0.25">
      <c r="A629" t="s">
        <v>1978</v>
      </c>
      <c r="B629" s="1" t="s">
        <v>1979</v>
      </c>
      <c r="C629" s="1" t="s">
        <v>1980</v>
      </c>
      <c r="D629" s="3" t="s">
        <v>1981</v>
      </c>
      <c r="E629" s="3" t="s">
        <v>1982</v>
      </c>
      <c r="F629" t="s">
        <v>15</v>
      </c>
      <c r="G629">
        <v>89656</v>
      </c>
      <c r="H629">
        <v>226</v>
      </c>
      <c r="I629">
        <v>0</v>
      </c>
      <c r="J629" s="11">
        <f t="shared" si="46"/>
        <v>226</v>
      </c>
      <c r="K629" s="2">
        <v>44900</v>
      </c>
      <c r="L629" t="s">
        <v>16</v>
      </c>
      <c r="M629" s="6">
        <v>30</v>
      </c>
      <c r="N629" s="8">
        <v>3</v>
      </c>
      <c r="O629" s="8">
        <v>30</v>
      </c>
      <c r="P629" s="8">
        <v>50</v>
      </c>
      <c r="Q629" s="8">
        <v>50</v>
      </c>
      <c r="R629" s="8">
        <v>50</v>
      </c>
      <c r="S629">
        <v>13</v>
      </c>
      <c r="AC629" s="3">
        <f t="shared" si="50"/>
        <v>196</v>
      </c>
      <c r="AD629" s="38">
        <f t="shared" si="47"/>
        <v>183</v>
      </c>
      <c r="AE629" s="11">
        <f t="shared" si="48"/>
        <v>-30</v>
      </c>
      <c r="AF629" s="11">
        <f t="shared" si="49"/>
        <v>0</v>
      </c>
    </row>
    <row r="630" spans="1:32" x14ac:dyDescent="0.25">
      <c r="A630" t="s">
        <v>1978</v>
      </c>
      <c r="C630" s="1" t="s">
        <v>1983</v>
      </c>
      <c r="D630" s="3" t="s">
        <v>1984</v>
      </c>
      <c r="E630" s="3" t="s">
        <v>1985</v>
      </c>
      <c r="F630" t="s">
        <v>15</v>
      </c>
      <c r="G630">
        <v>1609</v>
      </c>
      <c r="H630">
        <v>4</v>
      </c>
      <c r="I630">
        <v>0</v>
      </c>
      <c r="J630" s="11">
        <f t="shared" si="46"/>
        <v>4</v>
      </c>
      <c r="K630" s="2">
        <v>44552</v>
      </c>
      <c r="L630" t="s">
        <v>76</v>
      </c>
      <c r="M630" s="6">
        <v>4</v>
      </c>
      <c r="AC630" s="3">
        <f t="shared" si="50"/>
        <v>0</v>
      </c>
      <c r="AD630" s="38">
        <f t="shared" si="47"/>
        <v>0</v>
      </c>
      <c r="AE630" s="11">
        <f t="shared" si="48"/>
        <v>-4</v>
      </c>
      <c r="AF630" s="11">
        <f t="shared" si="49"/>
        <v>0</v>
      </c>
    </row>
    <row r="631" spans="1:32" x14ac:dyDescent="0.25">
      <c r="A631" t="s">
        <v>1978</v>
      </c>
      <c r="C631" s="1" t="s">
        <v>1986</v>
      </c>
      <c r="D631" s="3" t="s">
        <v>1987</v>
      </c>
      <c r="E631" s="3" t="s">
        <v>1988</v>
      </c>
      <c r="F631" t="s">
        <v>15</v>
      </c>
      <c r="G631">
        <v>998</v>
      </c>
      <c r="H631">
        <v>1</v>
      </c>
      <c r="I631">
        <v>0</v>
      </c>
      <c r="J631" s="11">
        <f t="shared" si="46"/>
        <v>1</v>
      </c>
      <c r="K631" s="2">
        <v>45275</v>
      </c>
      <c r="L631" t="s">
        <v>16</v>
      </c>
      <c r="M631" s="6">
        <v>0</v>
      </c>
      <c r="N631" s="8">
        <v>1</v>
      </c>
      <c r="AC631" s="3">
        <f t="shared" si="50"/>
        <v>1</v>
      </c>
      <c r="AD631" s="38">
        <f t="shared" si="47"/>
        <v>1</v>
      </c>
      <c r="AE631" s="11">
        <f t="shared" si="48"/>
        <v>0</v>
      </c>
      <c r="AF631" s="11">
        <f t="shared" si="49"/>
        <v>0</v>
      </c>
    </row>
    <row r="632" spans="1:32" x14ac:dyDescent="0.25">
      <c r="A632" t="s">
        <v>1978</v>
      </c>
      <c r="C632" s="1" t="s">
        <v>1989</v>
      </c>
      <c r="D632" s="3" t="s">
        <v>1990</v>
      </c>
      <c r="E632" s="3" t="s">
        <v>1991</v>
      </c>
      <c r="F632" t="s">
        <v>14</v>
      </c>
      <c r="G632">
        <v>2945</v>
      </c>
      <c r="H632">
        <v>2</v>
      </c>
      <c r="I632">
        <v>0</v>
      </c>
      <c r="J632" s="11">
        <f t="shared" si="46"/>
        <v>2</v>
      </c>
      <c r="K632" s="2">
        <v>45464</v>
      </c>
      <c r="L632" t="s">
        <v>16</v>
      </c>
      <c r="M632" s="6">
        <v>0</v>
      </c>
      <c r="N632" s="8">
        <v>1</v>
      </c>
      <c r="O632" s="8">
        <v>1</v>
      </c>
      <c r="AC632" s="3">
        <f t="shared" si="50"/>
        <v>2</v>
      </c>
      <c r="AD632" s="38">
        <f t="shared" si="47"/>
        <v>2</v>
      </c>
      <c r="AE632" s="11">
        <f t="shared" si="48"/>
        <v>0</v>
      </c>
      <c r="AF632" s="11">
        <f t="shared" si="49"/>
        <v>0</v>
      </c>
    </row>
    <row r="633" spans="1:32" x14ac:dyDescent="0.25">
      <c r="A633" t="s">
        <v>1992</v>
      </c>
      <c r="C633" s="1" t="s">
        <v>1993</v>
      </c>
      <c r="D633" s="3" t="s">
        <v>1994</v>
      </c>
      <c r="E633" s="3" t="s">
        <v>1995</v>
      </c>
      <c r="F633" t="s">
        <v>14</v>
      </c>
      <c r="G633">
        <v>1054</v>
      </c>
      <c r="H633">
        <v>2</v>
      </c>
      <c r="I633">
        <v>0</v>
      </c>
      <c r="J633" s="11">
        <f t="shared" si="46"/>
        <v>2</v>
      </c>
      <c r="K633" s="2">
        <v>44839</v>
      </c>
      <c r="L633" t="s">
        <v>21</v>
      </c>
      <c r="M633" s="6">
        <v>0</v>
      </c>
      <c r="P633" s="8">
        <v>1</v>
      </c>
      <c r="Q633" s="8">
        <v>1</v>
      </c>
      <c r="AC633" s="3">
        <f t="shared" si="50"/>
        <v>2</v>
      </c>
      <c r="AD633" s="38">
        <f t="shared" si="47"/>
        <v>2</v>
      </c>
      <c r="AE633" s="11">
        <f t="shared" si="48"/>
        <v>0</v>
      </c>
      <c r="AF633" s="11">
        <f t="shared" si="49"/>
        <v>0</v>
      </c>
    </row>
    <row r="634" spans="1:32" x14ac:dyDescent="0.25">
      <c r="A634" t="s">
        <v>1996</v>
      </c>
      <c r="C634" s="1" t="s">
        <v>1997</v>
      </c>
      <c r="D634" s="3" t="s">
        <v>1998</v>
      </c>
      <c r="E634" s="3" t="s">
        <v>1999</v>
      </c>
      <c r="F634" t="s">
        <v>14</v>
      </c>
      <c r="G634">
        <v>378</v>
      </c>
      <c r="H634">
        <v>1</v>
      </c>
      <c r="I634">
        <v>0</v>
      </c>
      <c r="J634" s="11">
        <f t="shared" si="46"/>
        <v>1</v>
      </c>
      <c r="K634" s="2">
        <v>43249</v>
      </c>
      <c r="L634" t="s">
        <v>76</v>
      </c>
      <c r="M634" s="6">
        <v>1</v>
      </c>
      <c r="AC634" s="3">
        <f t="shared" si="50"/>
        <v>0</v>
      </c>
      <c r="AD634" s="38">
        <f t="shared" si="47"/>
        <v>0</v>
      </c>
      <c r="AE634" s="11">
        <f t="shared" si="48"/>
        <v>-1</v>
      </c>
      <c r="AF634" s="11">
        <f t="shared" si="49"/>
        <v>0</v>
      </c>
    </row>
    <row r="635" spans="1:32" x14ac:dyDescent="0.25">
      <c r="A635" t="s">
        <v>1996</v>
      </c>
      <c r="C635" s="1" t="s">
        <v>2000</v>
      </c>
      <c r="D635" s="3" t="s">
        <v>2001</v>
      </c>
      <c r="E635" s="3" t="s">
        <v>2002</v>
      </c>
      <c r="F635" t="s">
        <v>14</v>
      </c>
      <c r="G635">
        <v>28361</v>
      </c>
      <c r="H635">
        <v>1</v>
      </c>
      <c r="I635">
        <v>1</v>
      </c>
      <c r="J635" s="11">
        <f t="shared" si="46"/>
        <v>0</v>
      </c>
      <c r="K635" s="2">
        <v>43973</v>
      </c>
      <c r="L635" t="s">
        <v>16</v>
      </c>
      <c r="M635" s="6">
        <v>0</v>
      </c>
      <c r="AC635" s="3">
        <f t="shared" si="50"/>
        <v>0</v>
      </c>
      <c r="AD635" s="38">
        <f t="shared" si="47"/>
        <v>0</v>
      </c>
      <c r="AE635" s="11">
        <f t="shared" si="48"/>
        <v>0</v>
      </c>
      <c r="AF635" s="11">
        <f t="shared" si="49"/>
        <v>0</v>
      </c>
    </row>
    <row r="636" spans="1:32" x14ac:dyDescent="0.25">
      <c r="A636" t="s">
        <v>1996</v>
      </c>
      <c r="C636" s="1" t="s">
        <v>2003</v>
      </c>
      <c r="D636" s="3" t="s">
        <v>2004</v>
      </c>
      <c r="E636" s="3" t="s">
        <v>2005</v>
      </c>
      <c r="F636" t="s">
        <v>14</v>
      </c>
      <c r="G636">
        <v>1727</v>
      </c>
      <c r="H636">
        <v>1</v>
      </c>
      <c r="I636">
        <v>0</v>
      </c>
      <c r="J636" s="11">
        <f t="shared" si="46"/>
        <v>1</v>
      </c>
      <c r="K636" s="2">
        <v>44148</v>
      </c>
      <c r="L636" t="s">
        <v>16</v>
      </c>
      <c r="M636" s="6">
        <v>0</v>
      </c>
      <c r="N636" s="8">
        <v>1</v>
      </c>
      <c r="AC636" s="3">
        <f t="shared" si="50"/>
        <v>1</v>
      </c>
      <c r="AD636" s="38">
        <f t="shared" si="47"/>
        <v>1</v>
      </c>
      <c r="AE636" s="11">
        <f t="shared" si="48"/>
        <v>0</v>
      </c>
      <c r="AF636" s="11">
        <f t="shared" si="49"/>
        <v>0</v>
      </c>
    </row>
    <row r="637" spans="1:32" x14ac:dyDescent="0.25">
      <c r="A637" t="s">
        <v>1996</v>
      </c>
      <c r="C637" s="1" t="s">
        <v>2006</v>
      </c>
      <c r="D637" s="3" t="s">
        <v>2007</v>
      </c>
      <c r="E637" s="3" t="s">
        <v>2008</v>
      </c>
      <c r="F637" t="s">
        <v>15</v>
      </c>
      <c r="G637">
        <v>996</v>
      </c>
      <c r="H637">
        <v>1</v>
      </c>
      <c r="I637">
        <v>0</v>
      </c>
      <c r="J637" s="11">
        <f t="shared" si="46"/>
        <v>1</v>
      </c>
      <c r="K637" s="2">
        <v>44403</v>
      </c>
      <c r="L637" t="s">
        <v>16</v>
      </c>
      <c r="M637" s="6">
        <v>0</v>
      </c>
      <c r="N637" s="8">
        <v>1</v>
      </c>
      <c r="AC637" s="3">
        <f t="shared" si="50"/>
        <v>1</v>
      </c>
      <c r="AD637" s="38">
        <f t="shared" si="47"/>
        <v>1</v>
      </c>
      <c r="AE637" s="11">
        <f t="shared" si="48"/>
        <v>0</v>
      </c>
      <c r="AF637" s="11">
        <f t="shared" si="49"/>
        <v>0</v>
      </c>
    </row>
    <row r="638" spans="1:32" x14ac:dyDescent="0.25">
      <c r="A638" t="s">
        <v>1996</v>
      </c>
      <c r="C638" s="1" t="s">
        <v>2009</v>
      </c>
      <c r="D638" s="3" t="s">
        <v>2010</v>
      </c>
      <c r="E638" s="3" t="s">
        <v>2011</v>
      </c>
      <c r="F638" t="s">
        <v>14</v>
      </c>
      <c r="G638">
        <v>6186</v>
      </c>
      <c r="H638">
        <v>8</v>
      </c>
      <c r="I638">
        <v>0</v>
      </c>
      <c r="J638" s="11">
        <f t="shared" si="46"/>
        <v>8</v>
      </c>
      <c r="K638" s="2">
        <v>44600</v>
      </c>
      <c r="L638" t="s">
        <v>16</v>
      </c>
      <c r="M638" s="6">
        <v>5</v>
      </c>
      <c r="N638" s="8">
        <v>2</v>
      </c>
      <c r="O638" s="8">
        <v>1</v>
      </c>
      <c r="AC638" s="3">
        <f t="shared" si="50"/>
        <v>3</v>
      </c>
      <c r="AD638" s="38">
        <f t="shared" si="47"/>
        <v>3</v>
      </c>
      <c r="AE638" s="11">
        <f t="shared" si="48"/>
        <v>-5</v>
      </c>
      <c r="AF638" s="11">
        <f t="shared" si="49"/>
        <v>0</v>
      </c>
    </row>
    <row r="639" spans="1:32" x14ac:dyDescent="0.25">
      <c r="A639" t="s">
        <v>1996</v>
      </c>
      <c r="C639" s="1" t="s">
        <v>2012</v>
      </c>
      <c r="D639" s="3" t="s">
        <v>2013</v>
      </c>
      <c r="E639" s="3" t="s">
        <v>2014</v>
      </c>
      <c r="F639" t="s">
        <v>15</v>
      </c>
      <c r="G639">
        <v>909</v>
      </c>
      <c r="H639">
        <v>1</v>
      </c>
      <c r="I639">
        <v>0</v>
      </c>
      <c r="J639" s="11">
        <f t="shared" si="46"/>
        <v>1</v>
      </c>
      <c r="K639" s="2">
        <v>45755</v>
      </c>
      <c r="L639" t="s">
        <v>21</v>
      </c>
      <c r="M639" s="6">
        <v>0</v>
      </c>
      <c r="O639" s="8">
        <v>1</v>
      </c>
      <c r="AC639" s="3">
        <f t="shared" si="50"/>
        <v>1</v>
      </c>
      <c r="AD639" s="38">
        <f t="shared" si="47"/>
        <v>1</v>
      </c>
      <c r="AE639" s="11">
        <f t="shared" si="48"/>
        <v>0</v>
      </c>
      <c r="AF639" s="11">
        <f t="shared" si="49"/>
        <v>0</v>
      </c>
    </row>
    <row r="640" spans="1:32" x14ac:dyDescent="0.25">
      <c r="A640" t="s">
        <v>1996</v>
      </c>
      <c r="C640" s="1" t="s">
        <v>2015</v>
      </c>
      <c r="D640" s="3" t="s">
        <v>2016</v>
      </c>
      <c r="E640" s="3" t="s">
        <v>2017</v>
      </c>
      <c r="F640" t="s">
        <v>14</v>
      </c>
      <c r="G640">
        <v>946</v>
      </c>
      <c r="H640">
        <v>2</v>
      </c>
      <c r="I640">
        <v>0</v>
      </c>
      <c r="J640" s="11">
        <f t="shared" si="46"/>
        <v>2</v>
      </c>
      <c r="K640" s="2">
        <v>46001</v>
      </c>
      <c r="L640" t="s">
        <v>21</v>
      </c>
      <c r="M640" s="6">
        <v>0</v>
      </c>
      <c r="O640" s="8">
        <v>1</v>
      </c>
      <c r="P640" s="8">
        <v>1</v>
      </c>
      <c r="AC640" s="3">
        <f t="shared" si="50"/>
        <v>2</v>
      </c>
      <c r="AD640" s="38">
        <f t="shared" si="47"/>
        <v>2</v>
      </c>
      <c r="AE640" s="11">
        <f t="shared" si="48"/>
        <v>0</v>
      </c>
      <c r="AF640" s="11">
        <f t="shared" si="49"/>
        <v>0</v>
      </c>
    </row>
    <row r="641" spans="1:30" s="68" customFormat="1" x14ac:dyDescent="0.25">
      <c r="A641" s="68" t="s">
        <v>2044</v>
      </c>
      <c r="B641" s="71"/>
      <c r="C641" s="71"/>
      <c r="D641" s="70"/>
      <c r="E641" s="70"/>
      <c r="H641" s="68">
        <f t="shared" ref="H641:AD641" si="51">SUM(H2:H640)</f>
        <v>6426</v>
      </c>
      <c r="I641" s="68">
        <f t="shared" si="51"/>
        <v>418</v>
      </c>
      <c r="J641" s="68">
        <f t="shared" si="51"/>
        <v>6008</v>
      </c>
      <c r="K641" s="68">
        <f t="shared" si="51"/>
        <v>28789545</v>
      </c>
      <c r="L641" s="68">
        <f t="shared" si="51"/>
        <v>0</v>
      </c>
      <c r="M641" s="23">
        <f t="shared" si="51"/>
        <v>708</v>
      </c>
      <c r="N641" s="69">
        <f t="shared" si="51"/>
        <v>715</v>
      </c>
      <c r="O641" s="69">
        <f t="shared" si="51"/>
        <v>886</v>
      </c>
      <c r="P641" s="69">
        <f t="shared" si="51"/>
        <v>763</v>
      </c>
      <c r="Q641" s="69">
        <f t="shared" si="51"/>
        <v>590</v>
      </c>
      <c r="R641" s="69">
        <f t="shared" si="51"/>
        <v>423</v>
      </c>
      <c r="S641" s="68">
        <f t="shared" si="51"/>
        <v>248</v>
      </c>
      <c r="T641" s="68">
        <f t="shared" si="51"/>
        <v>260</v>
      </c>
      <c r="U641" s="68">
        <f t="shared" si="51"/>
        <v>237</v>
      </c>
      <c r="V641" s="68">
        <f t="shared" si="51"/>
        <v>190</v>
      </c>
      <c r="W641" s="68">
        <f t="shared" si="51"/>
        <v>150</v>
      </c>
      <c r="X641" s="68">
        <f t="shared" si="51"/>
        <v>140</v>
      </c>
      <c r="Y641" s="68">
        <f t="shared" si="51"/>
        <v>140</v>
      </c>
      <c r="Z641" s="68">
        <f t="shared" si="51"/>
        <v>140</v>
      </c>
      <c r="AA641" s="68">
        <f t="shared" si="51"/>
        <v>90</v>
      </c>
      <c r="AB641" s="68">
        <f t="shared" si="51"/>
        <v>19</v>
      </c>
      <c r="AC641" s="68">
        <f t="shared" si="51"/>
        <v>4991</v>
      </c>
      <c r="AD641" s="22">
        <f t="shared" si="51"/>
        <v>3377</v>
      </c>
    </row>
  </sheetData>
  <autoFilter ref="A1:AF641" xr:uid="{7ABEABE3-4F3C-49A0-BE19-B44DFEECE388}"/>
  <phoneticPr fontId="19"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8363B-6F03-4BD6-AE8C-CCB58AE4BD62}">
  <dimension ref="A1:B10"/>
  <sheetViews>
    <sheetView workbookViewId="0">
      <selection activeCell="A9" sqref="A9"/>
    </sheetView>
  </sheetViews>
  <sheetFormatPr defaultRowHeight="15" x14ac:dyDescent="0.25"/>
  <cols>
    <col min="1" max="1" width="68" bestFit="1" customWidth="1"/>
  </cols>
  <sheetData>
    <row r="1" spans="1:2" x14ac:dyDescent="0.25">
      <c r="A1" s="111" t="s">
        <v>2160</v>
      </c>
      <c r="B1" s="112"/>
    </row>
    <row r="2" spans="1:2" x14ac:dyDescent="0.25">
      <c r="A2" s="106" t="s">
        <v>2165</v>
      </c>
      <c r="B2" s="105">
        <v>386</v>
      </c>
    </row>
    <row r="3" spans="1:2" ht="30" x14ac:dyDescent="0.25">
      <c r="A3" s="106" t="s">
        <v>2161</v>
      </c>
      <c r="B3" s="108">
        <v>0.75</v>
      </c>
    </row>
    <row r="4" spans="1:2" x14ac:dyDescent="0.25">
      <c r="A4" s="106" t="s">
        <v>2162</v>
      </c>
      <c r="B4" s="109">
        <f>SUM(B2*B3)</f>
        <v>289.5</v>
      </c>
    </row>
    <row r="5" spans="1:2" ht="45" x14ac:dyDescent="0.25">
      <c r="A5" s="106" t="s">
        <v>2166</v>
      </c>
      <c r="B5" s="109">
        <f>SUM(B4)*11</f>
        <v>3184.5</v>
      </c>
    </row>
    <row r="6" spans="1:2" ht="45" x14ac:dyDescent="0.25">
      <c r="A6" s="106" t="s">
        <v>2163</v>
      </c>
      <c r="B6" s="109">
        <v>-938</v>
      </c>
    </row>
    <row r="7" spans="1:2" ht="30" x14ac:dyDescent="0.25">
      <c r="A7" s="110" t="s">
        <v>2164</v>
      </c>
      <c r="B7" s="109">
        <f>SUM(B5:B6)</f>
        <v>2246.5</v>
      </c>
    </row>
    <row r="8" spans="1:2" x14ac:dyDescent="0.25">
      <c r="A8" s="107" t="s">
        <v>2228</v>
      </c>
      <c r="B8" s="185">
        <f>SUM(B7)/11</f>
        <v>204.22727272727272</v>
      </c>
    </row>
    <row r="9" spans="1:2" x14ac:dyDescent="0.25">
      <c r="A9" t="s">
        <v>2229</v>
      </c>
      <c r="B9">
        <v>204</v>
      </c>
    </row>
    <row r="10" spans="1:2" s="117" customFormat="1" x14ac:dyDescent="0.25">
      <c r="A10" s="117" t="s">
        <v>2230</v>
      </c>
      <c r="B10" s="186">
        <f>SUM(B9)*11</f>
        <v>2244</v>
      </c>
    </row>
  </sheetData>
  <hyperlinks>
    <hyperlink ref="A7" r:id="rId1" xr:uid="{205F97D8-07DF-4E3E-9CC9-5FB8E34274D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BCE56-0E3E-4E85-BE31-71423884AFAB}">
  <dimension ref="A1:B28"/>
  <sheetViews>
    <sheetView workbookViewId="0">
      <selection activeCell="B14" sqref="B14"/>
    </sheetView>
  </sheetViews>
  <sheetFormatPr defaultRowHeight="15" x14ac:dyDescent="0.25"/>
  <cols>
    <col min="1" max="1" width="56.7109375" bestFit="1" customWidth="1"/>
    <col min="2" max="2" width="9.7109375" style="114" bestFit="1" customWidth="1"/>
  </cols>
  <sheetData>
    <row r="1" spans="1:2" x14ac:dyDescent="0.25">
      <c r="A1" s="119" t="s">
        <v>2167</v>
      </c>
      <c r="B1" s="103"/>
    </row>
    <row r="2" spans="1:2" ht="30" x14ac:dyDescent="0.25">
      <c r="A2" s="120" t="s">
        <v>2168</v>
      </c>
      <c r="B2" s="125" t="s">
        <v>2169</v>
      </c>
    </row>
    <row r="3" spans="1:2" x14ac:dyDescent="0.25">
      <c r="A3" s="121" t="s">
        <v>2170</v>
      </c>
      <c r="B3" s="127">
        <f>SUM(B4:B8)</f>
        <v>2694</v>
      </c>
    </row>
    <row r="4" spans="1:2" x14ac:dyDescent="0.25">
      <c r="A4" s="122" t="s">
        <v>2171</v>
      </c>
      <c r="B4" s="126">
        <v>387</v>
      </c>
    </row>
    <row r="5" spans="1:2" x14ac:dyDescent="0.25">
      <c r="A5" s="122" t="s">
        <v>2172</v>
      </c>
      <c r="B5" s="126">
        <v>569</v>
      </c>
    </row>
    <row r="6" spans="1:2" x14ac:dyDescent="0.25">
      <c r="A6" s="122" t="s">
        <v>2173</v>
      </c>
      <c r="B6" s="126">
        <v>606</v>
      </c>
    </row>
    <row r="7" spans="1:2" x14ac:dyDescent="0.25">
      <c r="A7" s="122" t="s">
        <v>2174</v>
      </c>
      <c r="B7" s="126">
        <v>424</v>
      </c>
    </row>
    <row r="8" spans="1:2" s="113" customFormat="1" x14ac:dyDescent="0.25">
      <c r="A8" s="122" t="s">
        <v>2188</v>
      </c>
      <c r="B8" s="126">
        <v>708</v>
      </c>
    </row>
    <row r="10" spans="1:2" x14ac:dyDescent="0.25">
      <c r="A10" s="121" t="s">
        <v>2175</v>
      </c>
      <c r="B10" s="127">
        <f>SUM(B11:B14)</f>
        <v>2284</v>
      </c>
    </row>
    <row r="11" spans="1:2" x14ac:dyDescent="0.25">
      <c r="A11" s="122" t="s">
        <v>2176</v>
      </c>
      <c r="B11" s="126">
        <v>585</v>
      </c>
    </row>
    <row r="12" spans="1:2" x14ac:dyDescent="0.25">
      <c r="A12" s="122" t="s">
        <v>2177</v>
      </c>
      <c r="B12" s="126">
        <v>184</v>
      </c>
    </row>
    <row r="13" spans="1:2" x14ac:dyDescent="0.25">
      <c r="A13" s="122" t="s">
        <v>2178</v>
      </c>
      <c r="B13" s="126">
        <v>1442</v>
      </c>
    </row>
    <row r="14" spans="1:2" x14ac:dyDescent="0.25">
      <c r="A14" s="122" t="s">
        <v>2179</v>
      </c>
      <c r="B14" s="126">
        <v>73</v>
      </c>
    </row>
    <row r="15" spans="1:2" x14ac:dyDescent="0.25">
      <c r="A15" s="117"/>
      <c r="B15" s="104"/>
    </row>
    <row r="16" spans="1:2" x14ac:dyDescent="0.25">
      <c r="A16" s="121" t="s">
        <v>2180</v>
      </c>
      <c r="B16" s="127">
        <f>SUM(B17:B18)</f>
        <v>4459</v>
      </c>
    </row>
    <row r="17" spans="1:2" x14ac:dyDescent="0.25">
      <c r="A17" s="123" t="s">
        <v>2181</v>
      </c>
      <c r="B17" s="126">
        <v>2688</v>
      </c>
    </row>
    <row r="18" spans="1:2" x14ac:dyDescent="0.25">
      <c r="A18" s="123" t="s">
        <v>2182</v>
      </c>
      <c r="B18" s="126">
        <v>1771</v>
      </c>
    </row>
    <row r="19" spans="1:2" x14ac:dyDescent="0.25">
      <c r="A19" s="124"/>
      <c r="B19" s="102"/>
    </row>
    <row r="20" spans="1:2" x14ac:dyDescent="0.25">
      <c r="A20" s="121" t="s">
        <v>2183</v>
      </c>
      <c r="B20" s="127">
        <v>81</v>
      </c>
    </row>
    <row r="21" spans="1:2" x14ac:dyDescent="0.25">
      <c r="A21" s="118"/>
    </row>
    <row r="22" spans="1:2" x14ac:dyDescent="0.25">
      <c r="A22" s="121" t="s">
        <v>2184</v>
      </c>
      <c r="B22" s="127">
        <v>2244</v>
      </c>
    </row>
    <row r="23" spans="1:2" x14ac:dyDescent="0.25">
      <c r="A23" s="117"/>
      <c r="B23" s="104"/>
    </row>
    <row r="24" spans="1:2" x14ac:dyDescent="0.25">
      <c r="A24" s="120" t="s">
        <v>2185</v>
      </c>
      <c r="B24" s="125">
        <f>SUM(B3,B10,B16,B20,B22)</f>
        <v>11762</v>
      </c>
    </row>
    <row r="25" spans="1:2" x14ac:dyDescent="0.25">
      <c r="A25" s="117"/>
    </row>
    <row r="26" spans="1:2" x14ac:dyDescent="0.25">
      <c r="A26" s="120" t="s">
        <v>2186</v>
      </c>
      <c r="B26" s="125">
        <v>10526</v>
      </c>
    </row>
    <row r="27" spans="1:2" x14ac:dyDescent="0.25">
      <c r="A27" s="117"/>
    </row>
    <row r="28" spans="1:2" x14ac:dyDescent="0.25">
      <c r="A28" s="120" t="s">
        <v>2187</v>
      </c>
      <c r="B28" s="125">
        <f>SUM(B24,-B26)</f>
        <v>1236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7074D-506C-4A96-B0BF-B35653FDB34C}">
  <dimension ref="A1:E31"/>
  <sheetViews>
    <sheetView workbookViewId="0">
      <selection activeCell="D14" sqref="D14"/>
    </sheetView>
  </sheetViews>
  <sheetFormatPr defaultRowHeight="15" x14ac:dyDescent="0.25"/>
  <cols>
    <col min="1" max="1" width="49" bestFit="1" customWidth="1"/>
    <col min="3" max="3" width="22.42578125" bestFit="1" customWidth="1"/>
    <col min="4" max="4" width="14.5703125" bestFit="1" customWidth="1"/>
    <col min="5" max="5" width="26.140625" bestFit="1" customWidth="1"/>
  </cols>
  <sheetData>
    <row r="1" spans="1:5" s="117" customFormat="1" ht="60" x14ac:dyDescent="0.25">
      <c r="A1" s="154" t="s">
        <v>2189</v>
      </c>
      <c r="B1" s="187"/>
      <c r="C1" s="188" t="s">
        <v>2233</v>
      </c>
      <c r="D1" s="188" t="s">
        <v>2234</v>
      </c>
      <c r="E1" s="188" t="s">
        <v>2235</v>
      </c>
    </row>
    <row r="2" spans="1:5" ht="60" x14ac:dyDescent="0.25">
      <c r="A2" s="134" t="s">
        <v>2190</v>
      </c>
      <c r="B2" s="140" t="s">
        <v>2191</v>
      </c>
      <c r="C2" s="146" t="s">
        <v>2192</v>
      </c>
    </row>
    <row r="3" spans="1:5" x14ac:dyDescent="0.25">
      <c r="A3" s="132"/>
      <c r="B3" s="132"/>
      <c r="C3" s="150" t="s">
        <v>2193</v>
      </c>
    </row>
    <row r="5" spans="1:5" x14ac:dyDescent="0.25">
      <c r="A5" s="135" t="s">
        <v>2194</v>
      </c>
      <c r="B5" s="145"/>
      <c r="C5" s="147"/>
      <c r="D5" s="147"/>
      <c r="E5" s="147"/>
    </row>
    <row r="6" spans="1:5" x14ac:dyDescent="0.25">
      <c r="A6" s="136" t="s">
        <v>2195</v>
      </c>
      <c r="B6" s="138">
        <v>1032</v>
      </c>
      <c r="C6" s="148">
        <f>SUM(B6)*0.93</f>
        <v>959.7600000000001</v>
      </c>
      <c r="D6" s="153">
        <f>SUM(C6)</f>
        <v>959.7600000000001</v>
      </c>
      <c r="E6" s="148">
        <f>SUM(D6)</f>
        <v>959.7600000000001</v>
      </c>
    </row>
    <row r="7" spans="1:5" x14ac:dyDescent="0.25">
      <c r="A7" s="136" t="s">
        <v>2196</v>
      </c>
      <c r="B7" s="138">
        <v>184</v>
      </c>
      <c r="C7" s="148">
        <f t="shared" ref="C7:C8" si="0">SUM(B7)*0.93</f>
        <v>171.12</v>
      </c>
      <c r="D7" s="153">
        <f t="shared" ref="D7:E10" si="1">SUM(C7)</f>
        <v>171.12</v>
      </c>
      <c r="E7" s="148">
        <f t="shared" si="1"/>
        <v>171.12</v>
      </c>
    </row>
    <row r="8" spans="1:5" x14ac:dyDescent="0.25">
      <c r="A8" s="136" t="s">
        <v>2197</v>
      </c>
      <c r="B8" s="138">
        <v>585</v>
      </c>
      <c r="C8" s="148">
        <f t="shared" si="0"/>
        <v>544.05000000000007</v>
      </c>
      <c r="D8" s="153">
        <f t="shared" si="1"/>
        <v>544.05000000000007</v>
      </c>
      <c r="E8" s="148">
        <f t="shared" si="1"/>
        <v>544.05000000000007</v>
      </c>
    </row>
    <row r="9" spans="1:5" x14ac:dyDescent="0.25">
      <c r="A9" s="135" t="s">
        <v>2198</v>
      </c>
      <c r="B9" s="137">
        <f>SUM(B6:B8)</f>
        <v>1801</v>
      </c>
      <c r="C9" s="149">
        <f>SUM(C6:C8)</f>
        <v>1674.9300000000003</v>
      </c>
      <c r="D9" s="149">
        <f>SUM(D6:D8)</f>
        <v>1674.9300000000003</v>
      </c>
      <c r="E9" s="149">
        <f>SUM(E6:E8)</f>
        <v>1674.9300000000003</v>
      </c>
    </row>
    <row r="10" spans="1:5" x14ac:dyDescent="0.25">
      <c r="A10" s="136" t="s">
        <v>2179</v>
      </c>
      <c r="B10" s="138"/>
      <c r="C10" s="148">
        <v>73</v>
      </c>
      <c r="D10" s="153">
        <f>SUM(C10)</f>
        <v>73</v>
      </c>
      <c r="E10" s="148">
        <f t="shared" si="1"/>
        <v>73</v>
      </c>
    </row>
    <row r="11" spans="1:5" x14ac:dyDescent="0.25">
      <c r="A11" s="135" t="s">
        <v>2199</v>
      </c>
      <c r="B11" s="137"/>
      <c r="C11" s="149">
        <f>SUM(C9:C10)</f>
        <v>1747.9300000000003</v>
      </c>
      <c r="D11" s="149">
        <f>SUM(D9:D10)</f>
        <v>1747.9300000000003</v>
      </c>
      <c r="E11" s="149">
        <f>SUM(E9:E10)</f>
        <v>1747.9300000000003</v>
      </c>
    </row>
    <row r="13" spans="1:5" x14ac:dyDescent="0.25">
      <c r="A13" s="135" t="s">
        <v>2200</v>
      </c>
      <c r="B13" s="145"/>
      <c r="C13" s="147"/>
      <c r="D13" s="147"/>
      <c r="E13" s="147"/>
    </row>
    <row r="14" spans="1:5" x14ac:dyDescent="0.25">
      <c r="A14" s="139" t="s">
        <v>2181</v>
      </c>
      <c r="B14" s="138"/>
      <c r="C14" s="148">
        <v>1503</v>
      </c>
      <c r="D14" s="153">
        <f>SUM(C14)</f>
        <v>1503</v>
      </c>
      <c r="E14" s="148">
        <f t="shared" ref="E14" si="2">SUM(D14)</f>
        <v>1503</v>
      </c>
    </row>
    <row r="15" spans="1:5" x14ac:dyDescent="0.25">
      <c r="A15" s="139" t="s">
        <v>2182</v>
      </c>
      <c r="B15" s="138"/>
      <c r="C15" s="148">
        <v>344</v>
      </c>
      <c r="D15" s="153">
        <f>SUM(C15)</f>
        <v>344</v>
      </c>
      <c r="E15" s="148">
        <f t="shared" ref="E15" si="3">SUM(D15)</f>
        <v>344</v>
      </c>
    </row>
    <row r="16" spans="1:5" x14ac:dyDescent="0.25">
      <c r="A16" s="135" t="s">
        <v>2180</v>
      </c>
      <c r="B16" s="137"/>
      <c r="C16" s="137">
        <f>SUM(C14:C15)</f>
        <v>1847</v>
      </c>
      <c r="D16" s="137">
        <f>SUM(D14:D15)</f>
        <v>1847</v>
      </c>
      <c r="E16" s="137">
        <f>SUM(E14:E15)</f>
        <v>1847</v>
      </c>
    </row>
    <row r="17" spans="1:5" x14ac:dyDescent="0.25">
      <c r="A17" s="133"/>
      <c r="B17" s="132"/>
      <c r="C17" s="132"/>
    </row>
    <row r="18" spans="1:5" x14ac:dyDescent="0.25">
      <c r="A18" s="141" t="s">
        <v>2201</v>
      </c>
      <c r="B18" s="137"/>
      <c r="C18" s="137">
        <v>18</v>
      </c>
      <c r="D18" s="137">
        <f>SUM(E18)</f>
        <v>18</v>
      </c>
      <c r="E18" s="137">
        <f>SUM(C18)</f>
        <v>18</v>
      </c>
    </row>
    <row r="19" spans="1:5" x14ac:dyDescent="0.25">
      <c r="A19" s="133"/>
      <c r="B19" s="132"/>
      <c r="C19" s="132"/>
    </row>
    <row r="20" spans="1:5" x14ac:dyDescent="0.25">
      <c r="A20" s="141" t="s">
        <v>2202</v>
      </c>
      <c r="B20" s="137"/>
      <c r="C20" s="137">
        <f>SUM(204*2)</f>
        <v>408</v>
      </c>
      <c r="D20" s="137">
        <f>SUM(E20)</f>
        <v>408</v>
      </c>
      <c r="E20" s="137">
        <f>SUM(C20)</f>
        <v>408</v>
      </c>
    </row>
    <row r="21" spans="1:5" x14ac:dyDescent="0.25">
      <c r="A21" s="142"/>
      <c r="B21" s="132"/>
      <c r="C21" s="132"/>
    </row>
    <row r="22" spans="1:5" x14ac:dyDescent="0.25">
      <c r="A22" s="135" t="s">
        <v>2203</v>
      </c>
      <c r="B22" s="137"/>
      <c r="C22" s="137">
        <f>SUM(C11,C16,C18,C20)</f>
        <v>4020.9300000000003</v>
      </c>
      <c r="D22" s="137">
        <f>SUM(D11,D16,D18,D20)</f>
        <v>4020.9300000000003</v>
      </c>
      <c r="E22" s="137">
        <f>SUM(E11,E16,E18,E20)</f>
        <v>4020.9300000000003</v>
      </c>
    </row>
    <row r="24" spans="1:5" x14ac:dyDescent="0.25">
      <c r="A24" s="135" t="s">
        <v>2204</v>
      </c>
      <c r="B24" s="137"/>
      <c r="C24" s="137">
        <v>554</v>
      </c>
      <c r="D24" s="137">
        <f>SUM(E24)</f>
        <v>554</v>
      </c>
      <c r="E24" s="137">
        <f>SUM(C24)</f>
        <v>554</v>
      </c>
    </row>
    <row r="25" spans="1:5" x14ac:dyDescent="0.25">
      <c r="A25" s="135" t="s">
        <v>2205</v>
      </c>
      <c r="B25" s="137"/>
      <c r="C25" s="137">
        <f>SUM(C24)*5</f>
        <v>2770</v>
      </c>
      <c r="D25" s="137">
        <f>SUM(E25)</f>
        <v>2770</v>
      </c>
      <c r="E25" s="137">
        <f>SUM(C25)</f>
        <v>2770</v>
      </c>
    </row>
    <row r="27" spans="1:5" x14ac:dyDescent="0.25">
      <c r="A27" s="135" t="s">
        <v>2231</v>
      </c>
      <c r="B27" s="137"/>
      <c r="C27" s="137">
        <f>SUM(C25)*1.05</f>
        <v>2908.5</v>
      </c>
      <c r="D27" s="137">
        <f>SUM(D25)*1.2</f>
        <v>3324</v>
      </c>
      <c r="E27" s="137">
        <f>SUM(E25)*((1.05*0.25)+(1.2*0.75))</f>
        <v>3220.1249999999995</v>
      </c>
    </row>
    <row r="29" spans="1:5" x14ac:dyDescent="0.25">
      <c r="A29" s="135" t="s">
        <v>2232</v>
      </c>
      <c r="B29" s="137"/>
      <c r="C29" s="143">
        <f>SUM(C22/C27)</f>
        <v>1.3824755028365137</v>
      </c>
      <c r="D29" s="143">
        <f>SUM(D22/D27)</f>
        <v>1.2096660649819495</v>
      </c>
      <c r="E29" s="143">
        <f>SUM(E22/E27)</f>
        <v>1.2486875509491093</v>
      </c>
    </row>
    <row r="31" spans="1:5" x14ac:dyDescent="0.25">
      <c r="A31" s="134" t="s">
        <v>2206</v>
      </c>
      <c r="B31" s="140"/>
      <c r="C31" s="144">
        <f>SUM(C29)*5</f>
        <v>6.9123775141825679</v>
      </c>
      <c r="D31" s="144">
        <f>SUM(D29)*5</f>
        <v>6.0483303249097471</v>
      </c>
      <c r="E31" s="144">
        <f>SUM(E29)*5</f>
        <v>6.2434377547455462</v>
      </c>
    </row>
  </sheetData>
  <hyperlinks>
    <hyperlink ref="C3" r:id="rId1" display="https://www.west-norfolk.gov.uk/download/downloads/id/8737/f99_lapse_rate_note_action_103.pdf" xr:uid="{E5E88EC0-544F-4D6A-B20E-6828705C5738}"/>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9B269-45C1-4DC7-B473-EF06FDB71F6E}">
  <dimension ref="A1:X28"/>
  <sheetViews>
    <sheetView topLeftCell="A2" workbookViewId="0">
      <selection activeCell="C21" sqref="C21:U21"/>
    </sheetView>
  </sheetViews>
  <sheetFormatPr defaultRowHeight="15" x14ac:dyDescent="0.25"/>
  <cols>
    <col min="2" max="2" width="43" bestFit="1" customWidth="1"/>
    <col min="3" max="21" width="9.85546875" bestFit="1" customWidth="1"/>
    <col min="22" max="22" width="10.140625" style="152" customWidth="1"/>
    <col min="23" max="23" width="12.7109375" style="152" bestFit="1" customWidth="1"/>
    <col min="24" max="24" width="14.7109375" style="152" bestFit="1" customWidth="1"/>
  </cols>
  <sheetData>
    <row r="1" spans="1:24" ht="31.5" x14ac:dyDescent="0.5">
      <c r="A1" s="159" t="s">
        <v>2226</v>
      </c>
      <c r="B1" s="155"/>
      <c r="C1" s="156"/>
      <c r="D1" s="156"/>
      <c r="E1" s="156"/>
      <c r="F1" s="156"/>
      <c r="G1" s="156"/>
      <c r="H1" s="156"/>
      <c r="I1" s="156"/>
      <c r="J1" s="156"/>
      <c r="K1" s="156"/>
      <c r="L1" s="156"/>
      <c r="M1" s="156"/>
      <c r="N1" s="156"/>
      <c r="O1" s="156"/>
      <c r="P1" s="156"/>
      <c r="Q1" s="156"/>
      <c r="R1" s="156"/>
      <c r="S1" s="156"/>
      <c r="T1" s="156"/>
      <c r="U1" s="156"/>
      <c r="V1" s="157"/>
      <c r="W1" s="157"/>
      <c r="X1" s="157"/>
    </row>
    <row r="2" spans="1:24" ht="45" x14ac:dyDescent="0.25">
      <c r="A2" s="154"/>
      <c r="B2" s="160" t="s">
        <v>2207</v>
      </c>
      <c r="C2" s="167" t="s">
        <v>2208</v>
      </c>
      <c r="D2" s="167" t="s">
        <v>2209</v>
      </c>
      <c r="E2" s="167" t="s">
        <v>2210</v>
      </c>
      <c r="F2" s="167" t="s">
        <v>2211</v>
      </c>
      <c r="G2" s="176" t="s">
        <v>2212</v>
      </c>
      <c r="H2" s="178" t="s">
        <v>2037</v>
      </c>
      <c r="I2" s="178" t="s">
        <v>2021</v>
      </c>
      <c r="J2" s="178" t="s">
        <v>2022</v>
      </c>
      <c r="K2" s="178" t="s">
        <v>2023</v>
      </c>
      <c r="L2" s="178" t="s">
        <v>2024</v>
      </c>
      <c r="M2" s="167" t="s">
        <v>2025</v>
      </c>
      <c r="N2" s="167" t="s">
        <v>2026</v>
      </c>
      <c r="O2" s="167" t="s">
        <v>2027</v>
      </c>
      <c r="P2" s="167" t="s">
        <v>2028</v>
      </c>
      <c r="Q2" s="167" t="s">
        <v>2029</v>
      </c>
      <c r="R2" s="167" t="s">
        <v>2030</v>
      </c>
      <c r="S2" s="167" t="s">
        <v>2031</v>
      </c>
      <c r="T2" s="167" t="s">
        <v>2032</v>
      </c>
      <c r="U2" s="167" t="s">
        <v>2033</v>
      </c>
      <c r="V2" s="129" t="s">
        <v>2213</v>
      </c>
      <c r="W2" s="184" t="s">
        <v>2227</v>
      </c>
      <c r="X2" s="128" t="s">
        <v>2214</v>
      </c>
    </row>
    <row r="3" spans="1:24" x14ac:dyDescent="0.25">
      <c r="A3" s="154"/>
      <c r="B3" s="161" t="s">
        <v>2176</v>
      </c>
      <c r="C3" s="168">
        <v>270</v>
      </c>
      <c r="D3" s="168">
        <v>340</v>
      </c>
      <c r="E3" s="168">
        <v>226</v>
      </c>
      <c r="F3" s="177">
        <v>103</v>
      </c>
      <c r="G3" s="177">
        <v>76</v>
      </c>
      <c r="H3" s="180">
        <v>199</v>
      </c>
      <c r="I3" s="180">
        <v>242</v>
      </c>
      <c r="J3" s="180">
        <v>104</v>
      </c>
      <c r="K3" s="180">
        <v>31</v>
      </c>
      <c r="L3" s="180">
        <v>9</v>
      </c>
      <c r="M3" s="168">
        <v>0</v>
      </c>
      <c r="N3" s="168">
        <v>0</v>
      </c>
      <c r="O3" s="168">
        <v>0</v>
      </c>
      <c r="P3" s="168">
        <v>0</v>
      </c>
      <c r="Q3" s="168">
        <v>0</v>
      </c>
      <c r="R3" s="168">
        <v>0</v>
      </c>
      <c r="S3" s="168">
        <v>0</v>
      </c>
      <c r="T3" s="168">
        <v>0</v>
      </c>
      <c r="U3" s="168">
        <v>0</v>
      </c>
      <c r="V3" s="183">
        <f>SUM(H3:L3)</f>
        <v>585</v>
      </c>
      <c r="W3" s="131">
        <f>SUM(H3:U3)</f>
        <v>585</v>
      </c>
      <c r="X3" s="130">
        <f>SUM(C3:U3)</f>
        <v>1600</v>
      </c>
    </row>
    <row r="4" spans="1:24" x14ac:dyDescent="0.25">
      <c r="A4" s="154"/>
      <c r="B4" s="161" t="s">
        <v>2177</v>
      </c>
      <c r="C4" s="168">
        <v>48</v>
      </c>
      <c r="D4" s="168">
        <v>70</v>
      </c>
      <c r="E4" s="168">
        <v>72</v>
      </c>
      <c r="F4" s="177">
        <v>61</v>
      </c>
      <c r="G4" s="177">
        <v>41</v>
      </c>
      <c r="H4" s="180">
        <v>33</v>
      </c>
      <c r="I4" s="180">
        <v>53</v>
      </c>
      <c r="J4" s="180">
        <v>55</v>
      </c>
      <c r="K4" s="180">
        <v>32</v>
      </c>
      <c r="L4" s="180">
        <v>11</v>
      </c>
      <c r="M4" s="168">
        <v>0</v>
      </c>
      <c r="N4" s="168">
        <v>0</v>
      </c>
      <c r="O4" s="168">
        <v>0</v>
      </c>
      <c r="P4" s="168">
        <v>0</v>
      </c>
      <c r="Q4" s="168">
        <v>0</v>
      </c>
      <c r="R4" s="168">
        <v>0</v>
      </c>
      <c r="S4" s="168">
        <v>0</v>
      </c>
      <c r="T4" s="168">
        <v>0</v>
      </c>
      <c r="U4" s="168">
        <v>0</v>
      </c>
      <c r="V4" s="183">
        <f t="shared" ref="V4:V10" si="0">SUM(H4:L4)</f>
        <v>184</v>
      </c>
      <c r="W4" s="131">
        <f t="shared" ref="W4:W10" si="1">SUM(H4:U4)</f>
        <v>184</v>
      </c>
      <c r="X4" s="130">
        <f t="shared" ref="X4:X10" si="2">SUM(C4:U4)</f>
        <v>476</v>
      </c>
    </row>
    <row r="5" spans="1:24" x14ac:dyDescent="0.25">
      <c r="A5" s="154"/>
      <c r="B5" s="161" t="s">
        <v>2178</v>
      </c>
      <c r="C5" s="168">
        <v>69</v>
      </c>
      <c r="D5" s="168">
        <v>159</v>
      </c>
      <c r="E5" s="168">
        <v>128</v>
      </c>
      <c r="F5" s="177">
        <v>99</v>
      </c>
      <c r="G5" s="177">
        <v>196</v>
      </c>
      <c r="H5" s="180">
        <v>139</v>
      </c>
      <c r="I5" s="180">
        <v>267</v>
      </c>
      <c r="J5" s="180">
        <v>293</v>
      </c>
      <c r="K5" s="180">
        <v>191</v>
      </c>
      <c r="L5" s="180">
        <v>142</v>
      </c>
      <c r="M5" s="168">
        <v>70</v>
      </c>
      <c r="N5" s="168">
        <v>50</v>
      </c>
      <c r="O5" s="168">
        <v>50</v>
      </c>
      <c r="P5" s="168">
        <v>40</v>
      </c>
      <c r="Q5" s="168">
        <v>40</v>
      </c>
      <c r="R5" s="168">
        <v>40</v>
      </c>
      <c r="S5" s="168">
        <v>40</v>
      </c>
      <c r="T5" s="168">
        <v>40</v>
      </c>
      <c r="U5" s="168">
        <v>40</v>
      </c>
      <c r="V5" s="183">
        <f t="shared" si="0"/>
        <v>1032</v>
      </c>
      <c r="W5" s="131">
        <f t="shared" si="1"/>
        <v>1442</v>
      </c>
      <c r="X5" s="130">
        <f t="shared" si="2"/>
        <v>2093</v>
      </c>
    </row>
    <row r="6" spans="1:24" x14ac:dyDescent="0.25">
      <c r="A6" s="154"/>
      <c r="B6" s="161" t="s">
        <v>2202</v>
      </c>
      <c r="C6" s="169"/>
      <c r="D6" s="169"/>
      <c r="E6" s="169"/>
      <c r="F6" s="169"/>
      <c r="G6" s="169"/>
      <c r="H6" s="169"/>
      <c r="I6" s="169"/>
      <c r="J6" s="169"/>
      <c r="K6" s="181">
        <v>204</v>
      </c>
      <c r="L6" s="181">
        <v>204</v>
      </c>
      <c r="M6" s="170">
        <v>204</v>
      </c>
      <c r="N6" s="170">
        <v>204</v>
      </c>
      <c r="O6" s="170">
        <v>204</v>
      </c>
      <c r="P6" s="170">
        <v>204</v>
      </c>
      <c r="Q6" s="170">
        <v>204</v>
      </c>
      <c r="R6" s="170">
        <v>204</v>
      </c>
      <c r="S6" s="170">
        <v>204</v>
      </c>
      <c r="T6" s="170">
        <v>204</v>
      </c>
      <c r="U6" s="170">
        <v>204</v>
      </c>
      <c r="V6" s="183">
        <f t="shared" si="0"/>
        <v>408</v>
      </c>
      <c r="W6" s="131">
        <f t="shared" si="1"/>
        <v>2244</v>
      </c>
      <c r="X6" s="130">
        <f t="shared" si="2"/>
        <v>2244</v>
      </c>
    </row>
    <row r="7" spans="1:24" x14ac:dyDescent="0.25">
      <c r="A7" s="154"/>
      <c r="B7" s="161" t="s">
        <v>2179</v>
      </c>
      <c r="C7" s="168">
        <v>0</v>
      </c>
      <c r="D7" s="168">
        <v>0</v>
      </c>
      <c r="E7" s="168">
        <v>0</v>
      </c>
      <c r="F7" s="177">
        <v>2</v>
      </c>
      <c r="G7" s="177">
        <v>3</v>
      </c>
      <c r="H7" s="180">
        <v>4</v>
      </c>
      <c r="I7" s="180">
        <v>9</v>
      </c>
      <c r="J7" s="180">
        <v>20</v>
      </c>
      <c r="K7" s="180">
        <v>20</v>
      </c>
      <c r="L7" s="180">
        <v>20</v>
      </c>
      <c r="M7" s="168">
        <v>0</v>
      </c>
      <c r="N7" s="168">
        <v>0</v>
      </c>
      <c r="O7" s="168">
        <v>0</v>
      </c>
      <c r="P7" s="168">
        <v>0</v>
      </c>
      <c r="Q7" s="168">
        <v>0</v>
      </c>
      <c r="R7" s="168">
        <v>0</v>
      </c>
      <c r="S7" s="168">
        <v>0</v>
      </c>
      <c r="T7" s="168">
        <v>0</v>
      </c>
      <c r="U7" s="168">
        <v>0</v>
      </c>
      <c r="V7" s="183">
        <f t="shared" si="0"/>
        <v>73</v>
      </c>
      <c r="W7" s="131">
        <f t="shared" si="1"/>
        <v>73</v>
      </c>
      <c r="X7" s="130">
        <f t="shared" si="2"/>
        <v>78</v>
      </c>
    </row>
    <row r="8" spans="1:24" x14ac:dyDescent="0.25">
      <c r="A8" s="154"/>
      <c r="B8" s="161" t="s">
        <v>2181</v>
      </c>
      <c r="C8" s="168">
        <v>0</v>
      </c>
      <c r="D8" s="168">
        <v>0</v>
      </c>
      <c r="E8" s="168">
        <v>180</v>
      </c>
      <c r="F8" s="177">
        <v>159</v>
      </c>
      <c r="G8" s="177">
        <v>392</v>
      </c>
      <c r="H8" s="180">
        <v>346</v>
      </c>
      <c r="I8" s="180">
        <v>313</v>
      </c>
      <c r="J8" s="180">
        <v>287</v>
      </c>
      <c r="K8" s="180">
        <v>316</v>
      </c>
      <c r="L8" s="180">
        <v>241</v>
      </c>
      <c r="M8" s="168">
        <v>178</v>
      </c>
      <c r="N8" s="168">
        <v>210</v>
      </c>
      <c r="O8" s="168">
        <v>187</v>
      </c>
      <c r="P8" s="168">
        <v>150</v>
      </c>
      <c r="Q8" s="168">
        <v>110</v>
      </c>
      <c r="R8" s="168">
        <v>100</v>
      </c>
      <c r="S8" s="168">
        <v>100</v>
      </c>
      <c r="T8" s="168">
        <v>100</v>
      </c>
      <c r="U8" s="168">
        <v>50</v>
      </c>
      <c r="V8" s="183">
        <f t="shared" si="0"/>
        <v>1503</v>
      </c>
      <c r="W8" s="131">
        <f t="shared" si="1"/>
        <v>2688</v>
      </c>
      <c r="X8" s="130">
        <f t="shared" si="2"/>
        <v>3419</v>
      </c>
    </row>
    <row r="9" spans="1:24" x14ac:dyDescent="0.25">
      <c r="A9" s="154"/>
      <c r="B9" s="161" t="s">
        <v>2182</v>
      </c>
      <c r="C9" s="168">
        <v>0</v>
      </c>
      <c r="D9" s="168">
        <v>0</v>
      </c>
      <c r="E9" s="168">
        <v>0</v>
      </c>
      <c r="F9" s="177">
        <v>0</v>
      </c>
      <c r="G9" s="177">
        <v>0</v>
      </c>
      <c r="H9" s="180">
        <v>0</v>
      </c>
      <c r="I9" s="180">
        <v>0</v>
      </c>
      <c r="J9" s="180">
        <v>48</v>
      </c>
      <c r="K9" s="180">
        <v>132</v>
      </c>
      <c r="L9" s="180">
        <v>164</v>
      </c>
      <c r="M9" s="168">
        <v>162</v>
      </c>
      <c r="N9" s="168">
        <v>122</v>
      </c>
      <c r="O9" s="168">
        <v>123</v>
      </c>
      <c r="P9" s="168">
        <v>100</v>
      </c>
      <c r="Q9" s="168">
        <v>125</v>
      </c>
      <c r="R9" s="168">
        <v>125</v>
      </c>
      <c r="S9" s="168">
        <v>240</v>
      </c>
      <c r="T9" s="168">
        <v>240</v>
      </c>
      <c r="U9" s="168">
        <v>190</v>
      </c>
      <c r="V9" s="183">
        <f t="shared" si="0"/>
        <v>344</v>
      </c>
      <c r="W9" s="131">
        <f t="shared" si="1"/>
        <v>1771</v>
      </c>
      <c r="X9" s="130">
        <f t="shared" si="2"/>
        <v>1771</v>
      </c>
    </row>
    <row r="10" spans="1:24" x14ac:dyDescent="0.25">
      <c r="A10" s="154"/>
      <c r="B10" s="161" t="s">
        <v>2215</v>
      </c>
      <c r="C10" s="168">
        <v>0</v>
      </c>
      <c r="D10" s="168">
        <v>0</v>
      </c>
      <c r="E10" s="168">
        <v>0</v>
      </c>
      <c r="F10" s="177">
        <v>0</v>
      </c>
      <c r="G10" s="177">
        <v>0</v>
      </c>
      <c r="H10" s="180">
        <v>0</v>
      </c>
      <c r="I10" s="180">
        <v>0</v>
      </c>
      <c r="J10" s="180">
        <v>0</v>
      </c>
      <c r="K10" s="180">
        <v>9</v>
      </c>
      <c r="L10" s="180">
        <v>9</v>
      </c>
      <c r="M10" s="168">
        <v>10</v>
      </c>
      <c r="N10" s="168">
        <v>15</v>
      </c>
      <c r="O10" s="168">
        <v>15</v>
      </c>
      <c r="P10" s="168">
        <v>13</v>
      </c>
      <c r="Q10" s="168">
        <v>10</v>
      </c>
      <c r="R10" s="168">
        <v>0</v>
      </c>
      <c r="S10" s="168">
        <v>0</v>
      </c>
      <c r="T10" s="168">
        <v>0</v>
      </c>
      <c r="U10" s="168">
        <v>0</v>
      </c>
      <c r="V10" s="183">
        <f t="shared" si="0"/>
        <v>18</v>
      </c>
      <c r="W10" s="131">
        <f t="shared" si="1"/>
        <v>81</v>
      </c>
      <c r="X10" s="130">
        <f t="shared" si="2"/>
        <v>81</v>
      </c>
    </row>
    <row r="11" spans="1:24" x14ac:dyDescent="0.25">
      <c r="A11" s="154"/>
      <c r="B11" s="162" t="s">
        <v>2044</v>
      </c>
      <c r="C11" s="171">
        <f>SUM(C3:C10)</f>
        <v>387</v>
      </c>
      <c r="D11" s="171">
        <f t="shared" ref="D11:G11" si="3">SUM(D3:D10)</f>
        <v>569</v>
      </c>
      <c r="E11" s="171">
        <f t="shared" si="3"/>
        <v>606</v>
      </c>
      <c r="F11" s="171">
        <f t="shared" si="3"/>
        <v>424</v>
      </c>
      <c r="G11" s="171">
        <f t="shared" si="3"/>
        <v>708</v>
      </c>
      <c r="H11" s="182">
        <f t="shared" ref="H11" si="4">SUM(H3:H10)</f>
        <v>721</v>
      </c>
      <c r="I11" s="182">
        <f t="shared" ref="I11" si="5">SUM(I3:I10)</f>
        <v>884</v>
      </c>
      <c r="J11" s="182">
        <f t="shared" ref="J11" si="6">SUM(J3:J10)</f>
        <v>807</v>
      </c>
      <c r="K11" s="182">
        <f t="shared" ref="K11" si="7">SUM(K3:K10)</f>
        <v>935</v>
      </c>
      <c r="L11" s="182">
        <f t="shared" ref="L11" si="8">SUM(L3:L10)</f>
        <v>800</v>
      </c>
      <c r="M11" s="171">
        <f t="shared" ref="M11" si="9">SUM(M3:M10)</f>
        <v>624</v>
      </c>
      <c r="N11" s="171">
        <f t="shared" ref="N11" si="10">SUM(N3:N10)</f>
        <v>601</v>
      </c>
      <c r="O11" s="171">
        <f t="shared" ref="O11" si="11">SUM(O3:O10)</f>
        <v>579</v>
      </c>
      <c r="P11" s="171">
        <f t="shared" ref="P11" si="12">SUM(P3:P10)</f>
        <v>507</v>
      </c>
      <c r="Q11" s="171">
        <f t="shared" ref="Q11" si="13">SUM(Q3:Q10)</f>
        <v>489</v>
      </c>
      <c r="R11" s="171">
        <f t="shared" ref="R11" si="14">SUM(R3:R10)</f>
        <v>469</v>
      </c>
      <c r="S11" s="171">
        <f t="shared" ref="S11" si="15">SUM(S3:S10)</f>
        <v>584</v>
      </c>
      <c r="T11" s="171">
        <f t="shared" ref="T11" si="16">SUM(T3:T10)</f>
        <v>584</v>
      </c>
      <c r="U11" s="171">
        <f t="shared" ref="U11" si="17">SUM(U3:U10)</f>
        <v>484</v>
      </c>
      <c r="V11" s="129">
        <f>SUM(V3:V10)</f>
        <v>4147</v>
      </c>
      <c r="W11" s="184">
        <f>SUM(W3:W10)</f>
        <v>9068</v>
      </c>
      <c r="X11" s="128">
        <f>SUM(X3:X10)</f>
        <v>11762</v>
      </c>
    </row>
    <row r="12" spans="1:24" x14ac:dyDescent="0.25">
      <c r="A12" s="154"/>
      <c r="B12" s="163"/>
      <c r="C12" s="172"/>
      <c r="D12" s="172"/>
      <c r="E12" s="172"/>
      <c r="F12" s="172"/>
      <c r="G12" s="172"/>
      <c r="H12" s="172"/>
      <c r="I12" s="172"/>
      <c r="J12" s="172"/>
      <c r="K12" s="172"/>
      <c r="L12" s="172"/>
      <c r="M12" s="172"/>
      <c r="N12" s="172"/>
      <c r="O12" s="172"/>
      <c r="P12" s="172"/>
      <c r="Q12" s="172"/>
      <c r="R12" s="172"/>
      <c r="S12" s="172"/>
      <c r="T12" s="172"/>
      <c r="U12" s="173"/>
    </row>
    <row r="13" spans="1:24" x14ac:dyDescent="0.25">
      <c r="A13" s="154"/>
      <c r="B13" s="164" t="s">
        <v>2216</v>
      </c>
      <c r="C13" s="174">
        <v>554</v>
      </c>
      <c r="D13" s="168">
        <v>554</v>
      </c>
      <c r="E13" s="168">
        <v>554</v>
      </c>
      <c r="F13" s="177">
        <v>554</v>
      </c>
      <c r="G13" s="177">
        <v>554</v>
      </c>
      <c r="H13" s="180">
        <v>554</v>
      </c>
      <c r="I13" s="180">
        <v>554</v>
      </c>
      <c r="J13" s="180">
        <v>554</v>
      </c>
      <c r="K13" s="180">
        <v>554</v>
      </c>
      <c r="L13" s="180">
        <v>554</v>
      </c>
      <c r="M13" s="168">
        <v>554</v>
      </c>
      <c r="N13" s="168">
        <v>554</v>
      </c>
      <c r="O13" s="168">
        <v>554</v>
      </c>
      <c r="P13" s="168">
        <v>554</v>
      </c>
      <c r="Q13" s="168">
        <v>554</v>
      </c>
      <c r="R13" s="168">
        <v>554</v>
      </c>
      <c r="S13" s="168">
        <v>554</v>
      </c>
      <c r="T13" s="168">
        <v>554</v>
      </c>
      <c r="U13" s="168">
        <v>554</v>
      </c>
      <c r="W13" s="104"/>
    </row>
    <row r="14" spans="1:24" x14ac:dyDescent="0.25">
      <c r="A14" s="154"/>
      <c r="B14" s="164" t="s">
        <v>2217</v>
      </c>
      <c r="C14" s="175">
        <v>554</v>
      </c>
      <c r="D14" s="168">
        <f>SUM(C14,D13)</f>
        <v>1108</v>
      </c>
      <c r="E14" s="168">
        <f t="shared" ref="E14:U14" si="18">SUM(D14,E13)</f>
        <v>1662</v>
      </c>
      <c r="F14" s="168">
        <f t="shared" si="18"/>
        <v>2216</v>
      </c>
      <c r="G14" s="168">
        <f t="shared" si="18"/>
        <v>2770</v>
      </c>
      <c r="H14" s="180">
        <f t="shared" si="18"/>
        <v>3324</v>
      </c>
      <c r="I14" s="180">
        <f t="shared" si="18"/>
        <v>3878</v>
      </c>
      <c r="J14" s="180">
        <f t="shared" si="18"/>
        <v>4432</v>
      </c>
      <c r="K14" s="180">
        <f t="shared" si="18"/>
        <v>4986</v>
      </c>
      <c r="L14" s="180">
        <f t="shared" si="18"/>
        <v>5540</v>
      </c>
      <c r="M14" s="168">
        <f t="shared" si="18"/>
        <v>6094</v>
      </c>
      <c r="N14" s="168">
        <f t="shared" si="18"/>
        <v>6648</v>
      </c>
      <c r="O14" s="168">
        <f t="shared" si="18"/>
        <v>7202</v>
      </c>
      <c r="P14" s="168">
        <f t="shared" si="18"/>
        <v>7756</v>
      </c>
      <c r="Q14" s="168">
        <f t="shared" si="18"/>
        <v>8310</v>
      </c>
      <c r="R14" s="168">
        <f t="shared" si="18"/>
        <v>8864</v>
      </c>
      <c r="S14" s="168">
        <f t="shared" si="18"/>
        <v>9418</v>
      </c>
      <c r="T14" s="168">
        <f t="shared" si="18"/>
        <v>9972</v>
      </c>
      <c r="U14" s="168">
        <f t="shared" si="18"/>
        <v>10526</v>
      </c>
      <c r="W14" s="104"/>
    </row>
    <row r="15" spans="1:24" x14ac:dyDescent="0.25">
      <c r="A15" s="154"/>
      <c r="B15" s="164" t="s">
        <v>2218</v>
      </c>
      <c r="C15" s="168">
        <f>SUM(C11)</f>
        <v>387</v>
      </c>
      <c r="D15" s="168">
        <f t="shared" ref="D15:U15" si="19">SUM(D11)</f>
        <v>569</v>
      </c>
      <c r="E15" s="168">
        <f t="shared" si="19"/>
        <v>606</v>
      </c>
      <c r="F15" s="168">
        <f t="shared" si="19"/>
        <v>424</v>
      </c>
      <c r="G15" s="168">
        <f t="shared" si="19"/>
        <v>708</v>
      </c>
      <c r="H15" s="180">
        <f t="shared" si="19"/>
        <v>721</v>
      </c>
      <c r="I15" s="180">
        <f t="shared" si="19"/>
        <v>884</v>
      </c>
      <c r="J15" s="180">
        <f t="shared" si="19"/>
        <v>807</v>
      </c>
      <c r="K15" s="180">
        <f t="shared" si="19"/>
        <v>935</v>
      </c>
      <c r="L15" s="180">
        <f t="shared" si="19"/>
        <v>800</v>
      </c>
      <c r="M15" s="168">
        <f t="shared" si="19"/>
        <v>624</v>
      </c>
      <c r="N15" s="168">
        <f t="shared" si="19"/>
        <v>601</v>
      </c>
      <c r="O15" s="168">
        <f t="shared" si="19"/>
        <v>579</v>
      </c>
      <c r="P15" s="168">
        <f t="shared" si="19"/>
        <v>507</v>
      </c>
      <c r="Q15" s="168">
        <f t="shared" si="19"/>
        <v>489</v>
      </c>
      <c r="R15" s="168">
        <f t="shared" si="19"/>
        <v>469</v>
      </c>
      <c r="S15" s="168">
        <f t="shared" si="19"/>
        <v>584</v>
      </c>
      <c r="T15" s="168">
        <f t="shared" si="19"/>
        <v>584</v>
      </c>
      <c r="U15" s="168">
        <f t="shared" si="19"/>
        <v>484</v>
      </c>
      <c r="W15" s="104"/>
    </row>
    <row r="16" spans="1:24" x14ac:dyDescent="0.25">
      <c r="A16" s="154"/>
      <c r="B16" s="164" t="s">
        <v>2219</v>
      </c>
      <c r="C16" s="168">
        <f>SUM(C8)</f>
        <v>0</v>
      </c>
      <c r="D16" s="168">
        <f t="shared" ref="D16:G16" si="20">SUM(D8)</f>
        <v>0</v>
      </c>
      <c r="E16" s="168">
        <f t="shared" si="20"/>
        <v>180</v>
      </c>
      <c r="F16" s="168">
        <f t="shared" si="20"/>
        <v>159</v>
      </c>
      <c r="G16" s="168">
        <f t="shared" si="20"/>
        <v>392</v>
      </c>
      <c r="H16" s="180">
        <f t="shared" ref="H16:U16" si="21">SUM(H8)</f>
        <v>346</v>
      </c>
      <c r="I16" s="180">
        <f t="shared" si="21"/>
        <v>313</v>
      </c>
      <c r="J16" s="180">
        <f t="shared" si="21"/>
        <v>287</v>
      </c>
      <c r="K16" s="180">
        <f t="shared" si="21"/>
        <v>316</v>
      </c>
      <c r="L16" s="180">
        <f t="shared" si="21"/>
        <v>241</v>
      </c>
      <c r="M16" s="168">
        <f t="shared" si="21"/>
        <v>178</v>
      </c>
      <c r="N16" s="168">
        <f t="shared" si="21"/>
        <v>210</v>
      </c>
      <c r="O16" s="168">
        <f t="shared" si="21"/>
        <v>187</v>
      </c>
      <c r="P16" s="168">
        <f t="shared" si="21"/>
        <v>150</v>
      </c>
      <c r="Q16" s="168">
        <f t="shared" si="21"/>
        <v>110</v>
      </c>
      <c r="R16" s="168">
        <f t="shared" si="21"/>
        <v>100</v>
      </c>
      <c r="S16" s="168">
        <f t="shared" si="21"/>
        <v>100</v>
      </c>
      <c r="T16" s="168">
        <f t="shared" si="21"/>
        <v>100</v>
      </c>
      <c r="U16" s="168">
        <f t="shared" si="21"/>
        <v>50</v>
      </c>
      <c r="W16" s="104"/>
    </row>
    <row r="17" spans="1:24" x14ac:dyDescent="0.25">
      <c r="A17" s="154"/>
      <c r="B17" s="164" t="s">
        <v>2220</v>
      </c>
      <c r="C17" s="168">
        <f>SUM(C9)</f>
        <v>0</v>
      </c>
      <c r="D17" s="168">
        <f t="shared" ref="D17:G17" si="22">SUM(D9)</f>
        <v>0</v>
      </c>
      <c r="E17" s="168">
        <f t="shared" si="22"/>
        <v>0</v>
      </c>
      <c r="F17" s="168">
        <f t="shared" si="22"/>
        <v>0</v>
      </c>
      <c r="G17" s="168">
        <f t="shared" si="22"/>
        <v>0</v>
      </c>
      <c r="H17" s="180">
        <f t="shared" ref="H17:U17" si="23">SUM(H9)</f>
        <v>0</v>
      </c>
      <c r="I17" s="180">
        <f t="shared" si="23"/>
        <v>0</v>
      </c>
      <c r="J17" s="180">
        <f t="shared" si="23"/>
        <v>48</v>
      </c>
      <c r="K17" s="180">
        <f t="shared" si="23"/>
        <v>132</v>
      </c>
      <c r="L17" s="180">
        <f t="shared" si="23"/>
        <v>164</v>
      </c>
      <c r="M17" s="168">
        <f t="shared" si="23"/>
        <v>162</v>
      </c>
      <c r="N17" s="168">
        <f t="shared" si="23"/>
        <v>122</v>
      </c>
      <c r="O17" s="168">
        <f t="shared" si="23"/>
        <v>123</v>
      </c>
      <c r="P17" s="168">
        <f t="shared" si="23"/>
        <v>100</v>
      </c>
      <c r="Q17" s="168">
        <f t="shared" si="23"/>
        <v>125</v>
      </c>
      <c r="R17" s="168">
        <f t="shared" si="23"/>
        <v>125</v>
      </c>
      <c r="S17" s="168">
        <f t="shared" si="23"/>
        <v>240</v>
      </c>
      <c r="T17" s="168">
        <f t="shared" si="23"/>
        <v>240</v>
      </c>
      <c r="U17" s="168">
        <f t="shared" si="23"/>
        <v>190</v>
      </c>
      <c r="W17" s="104"/>
    </row>
    <row r="18" spans="1:24" x14ac:dyDescent="0.25">
      <c r="A18" s="154"/>
      <c r="B18" s="165" t="s">
        <v>2221</v>
      </c>
      <c r="C18" s="168">
        <f>SUM(C3:C5,C10)</f>
        <v>387</v>
      </c>
      <c r="D18" s="168">
        <f t="shared" ref="D18:U18" si="24">SUM(D3:D5,D10)</f>
        <v>569</v>
      </c>
      <c r="E18" s="168">
        <f t="shared" si="24"/>
        <v>426</v>
      </c>
      <c r="F18" s="168">
        <f t="shared" si="24"/>
        <v>263</v>
      </c>
      <c r="G18" s="168">
        <f t="shared" si="24"/>
        <v>313</v>
      </c>
      <c r="H18" s="180">
        <f t="shared" si="24"/>
        <v>371</v>
      </c>
      <c r="I18" s="180">
        <f t="shared" si="24"/>
        <v>562</v>
      </c>
      <c r="J18" s="180">
        <f t="shared" si="24"/>
        <v>452</v>
      </c>
      <c r="K18" s="180">
        <f t="shared" si="24"/>
        <v>263</v>
      </c>
      <c r="L18" s="180">
        <f t="shared" si="24"/>
        <v>171</v>
      </c>
      <c r="M18" s="168">
        <f t="shared" si="24"/>
        <v>80</v>
      </c>
      <c r="N18" s="168">
        <f t="shared" si="24"/>
        <v>65</v>
      </c>
      <c r="O18" s="168">
        <f t="shared" si="24"/>
        <v>65</v>
      </c>
      <c r="P18" s="168">
        <f t="shared" si="24"/>
        <v>53</v>
      </c>
      <c r="Q18" s="168">
        <f t="shared" si="24"/>
        <v>50</v>
      </c>
      <c r="R18" s="168">
        <f t="shared" si="24"/>
        <v>40</v>
      </c>
      <c r="S18" s="168">
        <f t="shared" si="24"/>
        <v>40</v>
      </c>
      <c r="T18" s="168">
        <f t="shared" si="24"/>
        <v>40</v>
      </c>
      <c r="U18" s="168">
        <f t="shared" si="24"/>
        <v>40</v>
      </c>
      <c r="W18" s="104"/>
    </row>
    <row r="19" spans="1:24" x14ac:dyDescent="0.25">
      <c r="A19" s="154"/>
      <c r="B19" s="164" t="s">
        <v>2222</v>
      </c>
      <c r="C19" s="169"/>
      <c r="D19" s="169"/>
      <c r="E19" s="169"/>
      <c r="F19" s="169"/>
      <c r="G19" s="169"/>
      <c r="H19" s="169"/>
      <c r="I19" s="169"/>
      <c r="J19" s="169"/>
      <c r="K19" s="181">
        <f>SUM(K6)</f>
        <v>204</v>
      </c>
      <c r="L19" s="181">
        <f t="shared" ref="L19:U19" si="25">SUM(L6)</f>
        <v>204</v>
      </c>
      <c r="M19" s="179">
        <f t="shared" si="25"/>
        <v>204</v>
      </c>
      <c r="N19" s="179">
        <f t="shared" si="25"/>
        <v>204</v>
      </c>
      <c r="O19" s="179">
        <f t="shared" si="25"/>
        <v>204</v>
      </c>
      <c r="P19" s="179">
        <f t="shared" si="25"/>
        <v>204</v>
      </c>
      <c r="Q19" s="179">
        <f t="shared" si="25"/>
        <v>204</v>
      </c>
      <c r="R19" s="179">
        <f t="shared" si="25"/>
        <v>204</v>
      </c>
      <c r="S19" s="179">
        <f t="shared" si="25"/>
        <v>204</v>
      </c>
      <c r="T19" s="179">
        <f t="shared" si="25"/>
        <v>204</v>
      </c>
      <c r="U19" s="179">
        <f t="shared" si="25"/>
        <v>204</v>
      </c>
      <c r="W19" s="104"/>
    </row>
    <row r="20" spans="1:24" x14ac:dyDescent="0.25">
      <c r="A20" s="154"/>
      <c r="B20" s="166" t="s">
        <v>2223</v>
      </c>
      <c r="C20" s="168">
        <f>SUM(C7,C16:C19)</f>
        <v>387</v>
      </c>
      <c r="D20" s="168">
        <f t="shared" ref="D20:G20" si="26">SUM(D7,D16:D19)</f>
        <v>569</v>
      </c>
      <c r="E20" s="168">
        <f t="shared" si="26"/>
        <v>606</v>
      </c>
      <c r="F20" s="168">
        <f t="shared" si="26"/>
        <v>424</v>
      </c>
      <c r="G20" s="168">
        <f t="shared" si="26"/>
        <v>708</v>
      </c>
      <c r="H20" s="180">
        <f t="shared" ref="H20" si="27">SUM(H7,H16:H19)</f>
        <v>721</v>
      </c>
      <c r="I20" s="180">
        <f t="shared" ref="I20" si="28">SUM(I7,I16:I19)</f>
        <v>884</v>
      </c>
      <c r="J20" s="180">
        <f t="shared" ref="J20" si="29">SUM(J7,J16:J19)</f>
        <v>807</v>
      </c>
      <c r="K20" s="180">
        <f t="shared" ref="K20" si="30">SUM(K7,K16:K19)</f>
        <v>935</v>
      </c>
      <c r="L20" s="180">
        <f t="shared" ref="L20" si="31">SUM(L7,L16:L19)</f>
        <v>800</v>
      </c>
      <c r="M20" s="168">
        <f t="shared" ref="M20" si="32">SUM(M7,M16:M19)</f>
        <v>624</v>
      </c>
      <c r="N20" s="168">
        <f t="shared" ref="N20" si="33">SUM(N7,N16:N19)</f>
        <v>601</v>
      </c>
      <c r="O20" s="168">
        <f t="shared" ref="O20" si="34">SUM(O7,O16:O19)</f>
        <v>579</v>
      </c>
      <c r="P20" s="168">
        <f t="shared" ref="P20" si="35">SUM(P7,P16:P19)</f>
        <v>507</v>
      </c>
      <c r="Q20" s="168">
        <f t="shared" ref="Q20" si="36">SUM(Q7,Q16:Q19)</f>
        <v>489</v>
      </c>
      <c r="R20" s="168">
        <f t="shared" ref="R20" si="37">SUM(R7,R16:R19)</f>
        <v>469</v>
      </c>
      <c r="S20" s="168">
        <f t="shared" ref="S20" si="38">SUM(S7,S16:S19)</f>
        <v>584</v>
      </c>
      <c r="T20" s="168">
        <f t="shared" ref="T20" si="39">SUM(T7,T16:T19)</f>
        <v>584</v>
      </c>
      <c r="U20" s="168">
        <f t="shared" ref="U20" si="40">SUM(U7,U16:U19)</f>
        <v>484</v>
      </c>
      <c r="W20" s="104"/>
    </row>
    <row r="21" spans="1:24" x14ac:dyDescent="0.25">
      <c r="A21" s="154"/>
      <c r="B21" s="166" t="s">
        <v>2224</v>
      </c>
      <c r="C21" s="168">
        <v>387</v>
      </c>
      <c r="D21" s="168">
        <f>SUM(C21,D20)</f>
        <v>956</v>
      </c>
      <c r="E21" s="168">
        <f t="shared" ref="E21:U21" si="41">SUM(D21,E20)</f>
        <v>1562</v>
      </c>
      <c r="F21" s="168">
        <f t="shared" si="41"/>
        <v>1986</v>
      </c>
      <c r="G21" s="168">
        <f t="shared" si="41"/>
        <v>2694</v>
      </c>
      <c r="H21" s="180">
        <f t="shared" si="41"/>
        <v>3415</v>
      </c>
      <c r="I21" s="180">
        <f t="shared" si="41"/>
        <v>4299</v>
      </c>
      <c r="J21" s="180">
        <f t="shared" si="41"/>
        <v>5106</v>
      </c>
      <c r="K21" s="180">
        <f t="shared" si="41"/>
        <v>6041</v>
      </c>
      <c r="L21" s="180">
        <f t="shared" si="41"/>
        <v>6841</v>
      </c>
      <c r="M21" s="168">
        <f t="shared" si="41"/>
        <v>7465</v>
      </c>
      <c r="N21" s="168">
        <f t="shared" si="41"/>
        <v>8066</v>
      </c>
      <c r="O21" s="168">
        <f t="shared" si="41"/>
        <v>8645</v>
      </c>
      <c r="P21" s="168">
        <f t="shared" si="41"/>
        <v>9152</v>
      </c>
      <c r="Q21" s="168">
        <f t="shared" si="41"/>
        <v>9641</v>
      </c>
      <c r="R21" s="168">
        <f t="shared" si="41"/>
        <v>10110</v>
      </c>
      <c r="S21" s="168">
        <f t="shared" si="41"/>
        <v>10694</v>
      </c>
      <c r="T21" s="168">
        <f t="shared" si="41"/>
        <v>11278</v>
      </c>
      <c r="U21" s="168">
        <f t="shared" si="41"/>
        <v>11762</v>
      </c>
      <c r="W21" s="104"/>
      <c r="X21" s="158"/>
    </row>
    <row r="22" spans="1:24" x14ac:dyDescent="0.25">
      <c r="A22" s="154"/>
      <c r="B22" s="161" t="s">
        <v>2225</v>
      </c>
      <c r="C22" s="168">
        <f>SUM(C14,-C21)</f>
        <v>167</v>
      </c>
      <c r="D22" s="168">
        <f t="shared" ref="D22:G22" si="42">SUM(D14,-D21)</f>
        <v>152</v>
      </c>
      <c r="E22" s="168">
        <f t="shared" si="42"/>
        <v>100</v>
      </c>
      <c r="F22" s="168">
        <f t="shared" si="42"/>
        <v>230</v>
      </c>
      <c r="G22" s="168">
        <f t="shared" si="42"/>
        <v>76</v>
      </c>
      <c r="H22" s="180">
        <f t="shared" ref="H22" si="43">SUM(H14,-H21)</f>
        <v>-91</v>
      </c>
      <c r="I22" s="180">
        <f t="shared" ref="I22" si="44">SUM(I14,-I21)</f>
        <v>-421</v>
      </c>
      <c r="J22" s="180">
        <f t="shared" ref="J22" si="45">SUM(J14,-J21)</f>
        <v>-674</v>
      </c>
      <c r="K22" s="180">
        <f t="shared" ref="K22" si="46">SUM(K14,-K21)</f>
        <v>-1055</v>
      </c>
      <c r="L22" s="180">
        <f t="shared" ref="L22" si="47">SUM(L14,-L21)</f>
        <v>-1301</v>
      </c>
      <c r="M22" s="168">
        <f t="shared" ref="M22" si="48">SUM(M14,-M21)</f>
        <v>-1371</v>
      </c>
      <c r="N22" s="168">
        <f t="shared" ref="N22" si="49">SUM(N14,-N21)</f>
        <v>-1418</v>
      </c>
      <c r="O22" s="168">
        <f t="shared" ref="O22" si="50">SUM(O14,-O21)</f>
        <v>-1443</v>
      </c>
      <c r="P22" s="168">
        <f t="shared" ref="P22" si="51">SUM(P14,-P21)</f>
        <v>-1396</v>
      </c>
      <c r="Q22" s="168">
        <f t="shared" ref="Q22" si="52">SUM(Q14,-Q21)</f>
        <v>-1331</v>
      </c>
      <c r="R22" s="168">
        <f t="shared" ref="R22" si="53">SUM(R14,-R21)</f>
        <v>-1246</v>
      </c>
      <c r="S22" s="168">
        <f t="shared" ref="S22" si="54">SUM(S14,-S21)</f>
        <v>-1276</v>
      </c>
      <c r="T22" s="168">
        <f t="shared" ref="T22" si="55">SUM(T14,-T21)</f>
        <v>-1306</v>
      </c>
      <c r="U22" s="168">
        <f t="shared" ref="U22" si="56">SUM(U14,-U21)</f>
        <v>-1236</v>
      </c>
      <c r="W22" s="104"/>
    </row>
    <row r="23" spans="1:24" x14ac:dyDescent="0.25">
      <c r="A23" s="154"/>
      <c r="B23" s="155"/>
      <c r="C23" s="156"/>
      <c r="D23" s="156"/>
      <c r="E23" s="156"/>
      <c r="F23" s="156"/>
      <c r="G23" s="156"/>
      <c r="H23" s="156"/>
      <c r="I23" s="156"/>
      <c r="J23" s="156"/>
      <c r="K23" s="156"/>
      <c r="L23" s="156"/>
      <c r="M23" s="156"/>
      <c r="N23" s="156"/>
      <c r="O23" s="156"/>
      <c r="P23" s="156"/>
      <c r="Q23" s="156"/>
      <c r="R23" s="156"/>
      <c r="S23" s="156"/>
      <c r="T23" s="156"/>
      <c r="U23" s="156"/>
      <c r="W23" s="104"/>
    </row>
    <row r="24" spans="1:24" x14ac:dyDescent="0.25">
      <c r="B24" s="151"/>
      <c r="C24" s="151"/>
      <c r="D24" s="151"/>
      <c r="E24" s="151"/>
      <c r="F24" s="151"/>
      <c r="G24" s="151"/>
      <c r="H24" s="151"/>
      <c r="I24" s="151"/>
      <c r="J24" s="151"/>
      <c r="K24" s="151"/>
      <c r="L24" s="151"/>
      <c r="M24" s="151"/>
      <c r="N24" s="151"/>
      <c r="O24" s="151"/>
      <c r="P24" s="151"/>
      <c r="Q24" s="151"/>
      <c r="R24" s="151"/>
      <c r="S24" s="151"/>
      <c r="T24" s="151"/>
      <c r="U24" s="151"/>
      <c r="W24" s="104"/>
    </row>
    <row r="25" spans="1:24" x14ac:dyDescent="0.25">
      <c r="B25" s="151"/>
      <c r="C25" s="151"/>
      <c r="D25" s="151"/>
      <c r="E25" s="151"/>
      <c r="F25" s="151"/>
      <c r="G25" s="153"/>
      <c r="H25" s="151"/>
      <c r="I25" s="151"/>
      <c r="J25" s="151"/>
      <c r="K25" s="151"/>
      <c r="L25" s="151"/>
      <c r="M25" s="151"/>
      <c r="N25" s="151"/>
      <c r="O25" s="151"/>
      <c r="P25" s="151"/>
      <c r="Q25" s="151"/>
      <c r="R25" s="151"/>
      <c r="S25" s="151"/>
      <c r="T25" s="151"/>
      <c r="U25" s="151"/>
      <c r="W25" s="104"/>
    </row>
    <row r="26" spans="1:24" x14ac:dyDescent="0.25">
      <c r="B26" s="151"/>
      <c r="C26" s="151"/>
      <c r="D26" s="151"/>
      <c r="E26" s="151"/>
      <c r="F26" s="151"/>
      <c r="G26" s="153"/>
      <c r="H26" s="151"/>
      <c r="I26" s="151"/>
      <c r="J26" s="151"/>
      <c r="K26" s="151"/>
      <c r="L26" s="151"/>
      <c r="M26" s="151"/>
      <c r="N26" s="151"/>
      <c r="O26" s="151"/>
      <c r="P26" s="151"/>
      <c r="Q26" s="151"/>
      <c r="R26" s="151"/>
      <c r="S26" s="151"/>
      <c r="T26" s="151"/>
      <c r="U26" s="151"/>
      <c r="W26" s="104"/>
    </row>
    <row r="27" spans="1:24" x14ac:dyDescent="0.25">
      <c r="B27" s="151"/>
      <c r="C27" s="151"/>
      <c r="D27" s="151"/>
      <c r="E27" s="151"/>
      <c r="F27" s="151"/>
      <c r="G27" s="151"/>
      <c r="H27" s="151"/>
      <c r="I27" s="151"/>
      <c r="J27" s="151"/>
      <c r="K27" s="151"/>
      <c r="L27" s="151"/>
      <c r="M27" s="151"/>
      <c r="N27" s="151"/>
      <c r="O27" s="151"/>
      <c r="P27" s="151"/>
      <c r="Q27" s="151"/>
      <c r="R27" s="151"/>
      <c r="S27" s="151"/>
      <c r="T27" s="151"/>
      <c r="U27" s="151"/>
      <c r="W27" s="104"/>
    </row>
    <row r="28" spans="1:24" x14ac:dyDescent="0.25">
      <c r="B28" s="151"/>
      <c r="C28" s="151"/>
      <c r="D28" s="151"/>
      <c r="E28" s="151"/>
      <c r="F28" s="151"/>
      <c r="G28" s="151"/>
      <c r="H28" s="151"/>
      <c r="I28" s="151"/>
      <c r="J28" s="151"/>
      <c r="K28" s="151"/>
      <c r="L28" s="151"/>
      <c r="M28" s="151"/>
      <c r="N28" s="151"/>
      <c r="O28" s="151"/>
      <c r="P28" s="151"/>
      <c r="Q28" s="151"/>
      <c r="R28" s="151"/>
      <c r="S28" s="151"/>
      <c r="T28" s="151"/>
      <c r="U28" s="151"/>
      <c r="W28" s="104"/>
    </row>
  </sheetData>
  <phoneticPr fontId="19"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027E1-1306-451C-A8C9-1C165D3EBE16}">
  <dimension ref="A1:X36"/>
  <sheetViews>
    <sheetView tabSelected="1" topLeftCell="A31" workbookViewId="0">
      <selection activeCell="A42" sqref="A42"/>
    </sheetView>
  </sheetViews>
  <sheetFormatPr defaultRowHeight="15" x14ac:dyDescent="0.25"/>
  <cols>
    <col min="1" max="1" width="36" style="194" bestFit="1" customWidth="1"/>
    <col min="2" max="20" width="9.85546875" bestFit="1" customWidth="1"/>
  </cols>
  <sheetData>
    <row r="1" spans="1:24" ht="63" x14ac:dyDescent="0.5">
      <c r="A1" s="190" t="s">
        <v>2236</v>
      </c>
      <c r="B1" s="195"/>
      <c r="C1" s="196"/>
      <c r="D1" s="196"/>
      <c r="E1" s="196"/>
      <c r="F1" s="196"/>
      <c r="G1" s="196"/>
      <c r="H1" s="196"/>
      <c r="I1" s="196"/>
      <c r="J1" s="196"/>
      <c r="K1" s="196"/>
      <c r="L1" s="196"/>
      <c r="M1" s="196"/>
      <c r="N1" s="196"/>
      <c r="O1" s="196"/>
      <c r="P1" s="196"/>
      <c r="Q1" s="196"/>
      <c r="R1" s="196"/>
      <c r="S1" s="196"/>
      <c r="T1" s="196"/>
      <c r="U1" s="196"/>
      <c r="V1" s="196"/>
      <c r="W1" s="196"/>
      <c r="X1" s="196"/>
    </row>
    <row r="2" spans="1:24" x14ac:dyDescent="0.25">
      <c r="A2" s="191" t="s">
        <v>2207</v>
      </c>
      <c r="B2" s="197" t="s">
        <v>2208</v>
      </c>
      <c r="C2" s="197" t="s">
        <v>2209</v>
      </c>
      <c r="D2" s="197" t="s">
        <v>2210</v>
      </c>
      <c r="E2" s="197" t="s">
        <v>2211</v>
      </c>
      <c r="F2" s="176" t="s">
        <v>2212</v>
      </c>
      <c r="G2" s="178" t="s">
        <v>2037</v>
      </c>
      <c r="H2" s="178" t="s">
        <v>2021</v>
      </c>
      <c r="I2" s="178" t="s">
        <v>2022</v>
      </c>
      <c r="J2" s="178" t="s">
        <v>2023</v>
      </c>
      <c r="K2" s="178" t="s">
        <v>2024</v>
      </c>
      <c r="L2" s="197" t="s">
        <v>2025</v>
      </c>
      <c r="M2" s="197" t="s">
        <v>2026</v>
      </c>
      <c r="N2" s="197" t="s">
        <v>2027</v>
      </c>
      <c r="O2" s="197" t="s">
        <v>2028</v>
      </c>
      <c r="P2" s="197" t="s">
        <v>2029</v>
      </c>
      <c r="Q2" s="197" t="s">
        <v>2030</v>
      </c>
      <c r="R2" s="197" t="s">
        <v>2031</v>
      </c>
      <c r="S2" s="197" t="s">
        <v>2032</v>
      </c>
      <c r="T2" s="197" t="s">
        <v>2033</v>
      </c>
    </row>
    <row r="3" spans="1:24" x14ac:dyDescent="0.25">
      <c r="A3" s="189" t="s">
        <v>2237</v>
      </c>
      <c r="B3" s="199">
        <v>554</v>
      </c>
      <c r="C3" s="198">
        <v>554</v>
      </c>
      <c r="D3" s="198">
        <v>554</v>
      </c>
      <c r="E3" s="177">
        <v>554</v>
      </c>
      <c r="F3" s="177">
        <v>554</v>
      </c>
      <c r="G3" s="180">
        <v>554</v>
      </c>
      <c r="H3" s="180">
        <v>554</v>
      </c>
      <c r="I3" s="180">
        <v>554</v>
      </c>
      <c r="J3" s="180">
        <v>554</v>
      </c>
      <c r="K3" s="180">
        <v>554</v>
      </c>
      <c r="L3" s="198">
        <v>554</v>
      </c>
      <c r="M3" s="198">
        <v>554</v>
      </c>
      <c r="N3" s="198">
        <v>554</v>
      </c>
      <c r="O3" s="198">
        <v>554</v>
      </c>
      <c r="P3" s="198">
        <v>554</v>
      </c>
      <c r="Q3" s="198">
        <v>554</v>
      </c>
      <c r="R3" s="198">
        <v>554</v>
      </c>
      <c r="S3" s="198">
        <v>554</v>
      </c>
      <c r="T3" s="198">
        <v>554</v>
      </c>
    </row>
    <row r="4" spans="1:24" x14ac:dyDescent="0.25">
      <c r="A4" s="189" t="s">
        <v>2238</v>
      </c>
      <c r="B4" s="192">
        <v>387</v>
      </c>
      <c r="C4" s="192">
        <v>569</v>
      </c>
      <c r="D4" s="192">
        <v>606</v>
      </c>
      <c r="E4" s="192">
        <v>424</v>
      </c>
      <c r="F4" s="192">
        <v>708</v>
      </c>
      <c r="G4" s="180">
        <v>721</v>
      </c>
      <c r="H4" s="180">
        <v>884</v>
      </c>
      <c r="I4" s="180">
        <v>807</v>
      </c>
      <c r="J4" s="180">
        <v>935</v>
      </c>
      <c r="K4" s="180">
        <v>800</v>
      </c>
      <c r="L4" s="192">
        <v>624</v>
      </c>
      <c r="M4" s="192">
        <v>601</v>
      </c>
      <c r="N4" s="192">
        <v>579</v>
      </c>
      <c r="O4" s="192">
        <v>507</v>
      </c>
      <c r="P4" s="192">
        <v>489</v>
      </c>
      <c r="Q4" s="192">
        <v>469</v>
      </c>
      <c r="R4" s="192">
        <v>584</v>
      </c>
      <c r="S4" s="192">
        <v>584</v>
      </c>
      <c r="T4" s="192">
        <v>484</v>
      </c>
    </row>
    <row r="34" spans="1:20" s="193" customFormat="1" x14ac:dyDescent="0.25">
      <c r="A34" s="191" t="s">
        <v>2207</v>
      </c>
      <c r="B34" s="197" t="s">
        <v>2208</v>
      </c>
      <c r="C34" s="197" t="s">
        <v>2209</v>
      </c>
      <c r="D34" s="197" t="s">
        <v>2210</v>
      </c>
      <c r="E34" s="197" t="s">
        <v>2211</v>
      </c>
      <c r="F34" s="176" t="s">
        <v>2212</v>
      </c>
      <c r="G34" s="178" t="s">
        <v>2037</v>
      </c>
      <c r="H34" s="178" t="s">
        <v>2021</v>
      </c>
      <c r="I34" s="178" t="s">
        <v>2022</v>
      </c>
      <c r="J34" s="178" t="s">
        <v>2023</v>
      </c>
      <c r="K34" s="178" t="s">
        <v>2024</v>
      </c>
      <c r="L34" s="197" t="s">
        <v>2025</v>
      </c>
      <c r="M34" s="197" t="s">
        <v>2026</v>
      </c>
      <c r="N34" s="197" t="s">
        <v>2027</v>
      </c>
      <c r="O34" s="197" t="s">
        <v>2028</v>
      </c>
      <c r="P34" s="197" t="s">
        <v>2029</v>
      </c>
      <c r="Q34" s="197" t="s">
        <v>2030</v>
      </c>
      <c r="R34" s="197" t="s">
        <v>2031</v>
      </c>
      <c r="S34" s="197" t="s">
        <v>2032</v>
      </c>
      <c r="T34" s="197" t="s">
        <v>2033</v>
      </c>
    </row>
    <row r="35" spans="1:20" s="193" customFormat="1" x14ac:dyDescent="0.25">
      <c r="A35" s="189" t="s">
        <v>2239</v>
      </c>
      <c r="B35" s="199">
        <v>554</v>
      </c>
      <c r="C35" s="198">
        <v>1108</v>
      </c>
      <c r="D35" s="198">
        <v>1662</v>
      </c>
      <c r="E35" s="177">
        <v>2216</v>
      </c>
      <c r="F35" s="177">
        <v>2770</v>
      </c>
      <c r="G35" s="180">
        <v>3324</v>
      </c>
      <c r="H35" s="180">
        <v>3878</v>
      </c>
      <c r="I35" s="180">
        <v>4432</v>
      </c>
      <c r="J35" s="180">
        <v>4986</v>
      </c>
      <c r="K35" s="180">
        <v>5540</v>
      </c>
      <c r="L35" s="198">
        <v>6094</v>
      </c>
      <c r="M35" s="198">
        <v>6648</v>
      </c>
      <c r="N35" s="198">
        <v>7202</v>
      </c>
      <c r="O35" s="198">
        <v>7756</v>
      </c>
      <c r="P35" s="198">
        <v>8310</v>
      </c>
      <c r="Q35" s="198">
        <v>8864</v>
      </c>
      <c r="R35" s="198">
        <v>9418</v>
      </c>
      <c r="S35" s="198">
        <v>9972</v>
      </c>
      <c r="T35" s="198">
        <v>10526</v>
      </c>
    </row>
    <row r="36" spans="1:20" s="193" customFormat="1" x14ac:dyDescent="0.25">
      <c r="A36" s="189" t="s">
        <v>2240</v>
      </c>
      <c r="B36" s="198">
        <v>387</v>
      </c>
      <c r="C36" s="198">
        <v>956</v>
      </c>
      <c r="D36" s="198">
        <v>1562</v>
      </c>
      <c r="E36" s="198">
        <v>1986</v>
      </c>
      <c r="F36" s="198">
        <v>2694</v>
      </c>
      <c r="G36" s="180">
        <v>3415</v>
      </c>
      <c r="H36" s="180">
        <v>4299</v>
      </c>
      <c r="I36" s="180">
        <v>5106</v>
      </c>
      <c r="J36" s="180">
        <v>6041</v>
      </c>
      <c r="K36" s="180">
        <v>6841</v>
      </c>
      <c r="L36" s="198">
        <v>7465</v>
      </c>
      <c r="M36" s="198">
        <v>8066</v>
      </c>
      <c r="N36" s="198">
        <v>8645</v>
      </c>
      <c r="O36" s="198">
        <v>9152</v>
      </c>
      <c r="P36" s="198">
        <v>9641</v>
      </c>
      <c r="Q36" s="198">
        <v>10110</v>
      </c>
      <c r="R36" s="198">
        <v>10694</v>
      </c>
      <c r="S36" s="198">
        <v>11278</v>
      </c>
      <c r="T36" s="198">
        <v>11762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03F5A-A4A9-4500-B407-FD6BA94A65AA}">
  <dimension ref="A1:AD32"/>
  <sheetViews>
    <sheetView topLeftCell="B1" workbookViewId="0">
      <selection activeCell="C15" sqref="C15"/>
    </sheetView>
  </sheetViews>
  <sheetFormatPr defaultColWidth="9.140625" defaultRowHeight="15" x14ac:dyDescent="0.25"/>
  <cols>
    <col min="1" max="1" width="16.7109375" style="3" bestFit="1" customWidth="1"/>
    <col min="2" max="2" width="11" style="1" bestFit="1" customWidth="1"/>
    <col min="3" max="3" width="14.42578125" style="3" bestFit="1" customWidth="1"/>
    <col min="4" max="4" width="29.7109375" style="3" customWidth="1"/>
    <col min="5" max="5" width="41" style="3" customWidth="1"/>
    <col min="6" max="6" width="3.7109375" style="3" bestFit="1" customWidth="1"/>
    <col min="7" max="7" width="7" style="3" bestFit="1" customWidth="1"/>
    <col min="8" max="8" width="5" style="3" bestFit="1" customWidth="1"/>
    <col min="9" max="9" width="3.7109375" style="3" bestFit="1" customWidth="1"/>
    <col min="10" max="10" width="7" style="38" bestFit="1" customWidth="1"/>
    <col min="11" max="11" width="10.5703125" style="3" bestFit="1" customWidth="1"/>
    <col min="12" max="12" width="11.28515625" style="3" bestFit="1" customWidth="1"/>
    <col min="13" max="13" width="3.85546875" style="73" bestFit="1" customWidth="1"/>
    <col min="14" max="17" width="6.5703125" style="75" bestFit="1" customWidth="1"/>
    <col min="18" max="18" width="6.5703125" style="75" customWidth="1"/>
    <col min="19" max="24" width="6.5703125" style="3" bestFit="1" customWidth="1"/>
    <col min="25" max="25" width="6.5703125" style="3" customWidth="1"/>
    <col min="26" max="27" width="6.5703125" style="3" bestFit="1" customWidth="1"/>
    <col min="28" max="29" width="9.85546875" style="3" bestFit="1" customWidth="1"/>
    <col min="30" max="30" width="7" style="38" bestFit="1" customWidth="1"/>
    <col min="31" max="16384" width="9.140625" style="3"/>
  </cols>
  <sheetData>
    <row r="1" spans="1:30" s="4" customFormat="1" ht="86.45" customHeight="1" x14ac:dyDescent="0.25">
      <c r="A1" s="4" t="s">
        <v>0</v>
      </c>
      <c r="B1" s="4" t="s">
        <v>2018</v>
      </c>
      <c r="C1" s="4" t="s">
        <v>1</v>
      </c>
      <c r="D1" s="4" t="s">
        <v>2</v>
      </c>
      <c r="E1" s="4" t="s">
        <v>3</v>
      </c>
      <c r="F1" s="5" t="s">
        <v>4</v>
      </c>
      <c r="G1" s="5" t="s">
        <v>2019</v>
      </c>
      <c r="H1" s="5" t="s">
        <v>5</v>
      </c>
      <c r="I1" s="5" t="s">
        <v>6</v>
      </c>
      <c r="J1" s="12" t="s">
        <v>2020</v>
      </c>
      <c r="K1" s="5" t="s">
        <v>7</v>
      </c>
      <c r="L1" s="4" t="s">
        <v>9</v>
      </c>
      <c r="M1" s="7" t="s">
        <v>8</v>
      </c>
      <c r="N1" s="9" t="s">
        <v>2037</v>
      </c>
      <c r="O1" s="9" t="s">
        <v>2021</v>
      </c>
      <c r="P1" s="9" t="s">
        <v>2022</v>
      </c>
      <c r="Q1" s="9" t="s">
        <v>2023</v>
      </c>
      <c r="R1" s="9" t="s">
        <v>2024</v>
      </c>
      <c r="S1" s="4" t="s">
        <v>2025</v>
      </c>
      <c r="T1" s="4" t="s">
        <v>2026</v>
      </c>
      <c r="U1" s="4" t="s">
        <v>2027</v>
      </c>
      <c r="V1" s="4" t="s">
        <v>2028</v>
      </c>
      <c r="W1" s="4" t="s">
        <v>2029</v>
      </c>
      <c r="X1" s="4" t="s">
        <v>2030</v>
      </c>
      <c r="Y1" s="4" t="s">
        <v>2031</v>
      </c>
      <c r="Z1" s="4" t="s">
        <v>2032</v>
      </c>
      <c r="AA1" s="4" t="s">
        <v>2033</v>
      </c>
      <c r="AB1" s="5" t="s">
        <v>2034</v>
      </c>
      <c r="AC1" s="5" t="s">
        <v>2035</v>
      </c>
      <c r="AD1" s="64" t="s">
        <v>2036</v>
      </c>
    </row>
    <row r="2" spans="1:30" customFormat="1" x14ac:dyDescent="0.25">
      <c r="A2" t="s">
        <v>234</v>
      </c>
      <c r="B2" s="1" t="s">
        <v>235</v>
      </c>
      <c r="C2" s="1" t="s">
        <v>236</v>
      </c>
      <c r="D2" s="3" t="s">
        <v>237</v>
      </c>
      <c r="E2" s="3" t="s">
        <v>238</v>
      </c>
      <c r="F2" t="s">
        <v>15</v>
      </c>
      <c r="G2">
        <v>140088</v>
      </c>
      <c r="H2">
        <v>300</v>
      </c>
      <c r="I2">
        <v>0</v>
      </c>
      <c r="J2" s="11">
        <f t="shared" ref="J2:J31" si="0">SUM(H2,-I2)</f>
        <v>300</v>
      </c>
      <c r="K2" s="2">
        <v>44659</v>
      </c>
      <c r="L2" t="s">
        <v>16</v>
      </c>
      <c r="M2" s="6">
        <v>77</v>
      </c>
      <c r="N2" s="8">
        <v>50</v>
      </c>
      <c r="O2" s="8">
        <v>50</v>
      </c>
      <c r="P2" s="8">
        <v>50</v>
      </c>
      <c r="Q2" s="8">
        <v>50</v>
      </c>
      <c r="R2" s="8">
        <v>23</v>
      </c>
      <c r="AC2" s="3">
        <f>SUM(N2:AA2)</f>
        <v>223</v>
      </c>
      <c r="AD2" s="38">
        <f t="shared" ref="AD2:AD31" si="1">SUM(N2:R2)</f>
        <v>223</v>
      </c>
    </row>
    <row r="3" spans="1:30" customFormat="1" x14ac:dyDescent="0.25">
      <c r="A3" t="s">
        <v>317</v>
      </c>
      <c r="B3" s="1" t="s">
        <v>2038</v>
      </c>
      <c r="C3" s="1" t="s">
        <v>324</v>
      </c>
      <c r="D3" s="3" t="s">
        <v>325</v>
      </c>
      <c r="E3" s="3" t="s">
        <v>326</v>
      </c>
      <c r="F3" t="s">
        <v>15</v>
      </c>
      <c r="G3">
        <v>0</v>
      </c>
      <c r="H3">
        <v>10</v>
      </c>
      <c r="I3">
        <v>0</v>
      </c>
      <c r="J3" s="11">
        <f t="shared" si="0"/>
        <v>10</v>
      </c>
      <c r="K3" s="2">
        <v>45701</v>
      </c>
      <c r="L3" t="s">
        <v>21</v>
      </c>
      <c r="M3" s="6">
        <v>0</v>
      </c>
      <c r="N3" s="8">
        <v>6</v>
      </c>
      <c r="O3" s="8">
        <v>4</v>
      </c>
      <c r="P3" s="8"/>
      <c r="Q3" s="8"/>
      <c r="R3" s="8"/>
      <c r="AC3" s="3">
        <f t="shared" ref="AC3:AC31" si="2">SUM(N3:AA3)</f>
        <v>10</v>
      </c>
      <c r="AD3" s="38">
        <f t="shared" si="1"/>
        <v>10</v>
      </c>
    </row>
    <row r="4" spans="1:30" customFormat="1" x14ac:dyDescent="0.25">
      <c r="A4" t="s">
        <v>422</v>
      </c>
      <c r="B4" s="1" t="s">
        <v>423</v>
      </c>
      <c r="C4" s="1" t="s">
        <v>424</v>
      </c>
      <c r="D4" s="3" t="s">
        <v>425</v>
      </c>
      <c r="E4" s="3" t="s">
        <v>426</v>
      </c>
      <c r="F4" t="s">
        <v>15</v>
      </c>
      <c r="G4">
        <v>7822</v>
      </c>
      <c r="H4">
        <v>18</v>
      </c>
      <c r="I4">
        <v>0</v>
      </c>
      <c r="J4" s="11">
        <f t="shared" si="0"/>
        <v>18</v>
      </c>
      <c r="K4" s="2">
        <v>43893</v>
      </c>
      <c r="L4" t="s">
        <v>16</v>
      </c>
      <c r="M4" s="6">
        <v>0</v>
      </c>
      <c r="N4" s="8">
        <v>6</v>
      </c>
      <c r="O4" s="8">
        <v>6</v>
      </c>
      <c r="P4" s="8">
        <v>6</v>
      </c>
      <c r="Q4" s="8"/>
      <c r="R4" s="8"/>
      <c r="AC4" s="3">
        <f t="shared" si="2"/>
        <v>18</v>
      </c>
      <c r="AD4" s="38">
        <f t="shared" si="1"/>
        <v>18</v>
      </c>
    </row>
    <row r="5" spans="1:30" customFormat="1" x14ac:dyDescent="0.25">
      <c r="A5" t="s">
        <v>445</v>
      </c>
      <c r="B5" s="1" t="s">
        <v>446</v>
      </c>
      <c r="C5" s="1" t="s">
        <v>447</v>
      </c>
      <c r="D5" s="3" t="s">
        <v>448</v>
      </c>
      <c r="E5" s="3" t="s">
        <v>449</v>
      </c>
      <c r="F5" t="s">
        <v>15</v>
      </c>
      <c r="G5">
        <v>4836</v>
      </c>
      <c r="H5">
        <v>5</v>
      </c>
      <c r="I5">
        <v>0</v>
      </c>
      <c r="J5" s="11">
        <f t="shared" si="0"/>
        <v>5</v>
      </c>
      <c r="K5" s="2">
        <v>45212</v>
      </c>
      <c r="L5" t="s">
        <v>16</v>
      </c>
      <c r="M5" s="6">
        <v>0</v>
      </c>
      <c r="N5" s="8">
        <v>3</v>
      </c>
      <c r="O5" s="8">
        <v>2</v>
      </c>
      <c r="P5" s="8"/>
      <c r="Q5" s="8"/>
      <c r="R5" s="8"/>
      <c r="AC5" s="3">
        <f t="shared" si="2"/>
        <v>5</v>
      </c>
      <c r="AD5" s="38">
        <f t="shared" si="1"/>
        <v>5</v>
      </c>
    </row>
    <row r="6" spans="1:30" customFormat="1" x14ac:dyDescent="0.25">
      <c r="A6" t="s">
        <v>469</v>
      </c>
      <c r="B6" s="1" t="s">
        <v>2070</v>
      </c>
      <c r="C6" s="1" t="s">
        <v>479</v>
      </c>
      <c r="D6" s="3" t="s">
        <v>480</v>
      </c>
      <c r="E6" s="3" t="s">
        <v>481</v>
      </c>
      <c r="F6" t="s">
        <v>15</v>
      </c>
      <c r="G6">
        <v>27169</v>
      </c>
      <c r="H6">
        <v>36</v>
      </c>
      <c r="I6">
        <v>0</v>
      </c>
      <c r="J6" s="11">
        <f t="shared" si="0"/>
        <v>36</v>
      </c>
      <c r="K6" s="2">
        <v>45855</v>
      </c>
      <c r="L6" t="s">
        <v>21</v>
      </c>
      <c r="M6" s="6">
        <v>0</v>
      </c>
      <c r="N6" s="8"/>
      <c r="O6" s="8">
        <v>6</v>
      </c>
      <c r="P6" s="8">
        <v>15</v>
      </c>
      <c r="Q6" s="8">
        <v>15</v>
      </c>
      <c r="R6" s="8"/>
      <c r="AC6" s="3">
        <f t="shared" si="2"/>
        <v>36</v>
      </c>
      <c r="AD6" s="38">
        <f t="shared" si="1"/>
        <v>36</v>
      </c>
    </row>
    <row r="7" spans="1:30" customFormat="1" x14ac:dyDescent="0.25">
      <c r="A7" t="s">
        <v>488</v>
      </c>
      <c r="B7" s="1" t="s">
        <v>489</v>
      </c>
      <c r="C7" s="1" t="s">
        <v>490</v>
      </c>
      <c r="D7" s="3" t="s">
        <v>491</v>
      </c>
      <c r="E7" s="3" t="s">
        <v>492</v>
      </c>
      <c r="F7" t="s">
        <v>15</v>
      </c>
      <c r="G7">
        <v>5871</v>
      </c>
      <c r="H7">
        <v>16</v>
      </c>
      <c r="I7">
        <v>0</v>
      </c>
      <c r="J7" s="11">
        <f t="shared" si="0"/>
        <v>16</v>
      </c>
      <c r="K7" s="2">
        <v>43510</v>
      </c>
      <c r="L7" t="s">
        <v>16</v>
      </c>
      <c r="M7" s="6">
        <v>0</v>
      </c>
      <c r="N7" s="8">
        <v>6</v>
      </c>
      <c r="O7" s="8">
        <v>5</v>
      </c>
      <c r="P7" s="8">
        <v>5</v>
      </c>
      <c r="Q7" s="8"/>
      <c r="R7" s="8"/>
      <c r="AC7" s="3">
        <f t="shared" si="2"/>
        <v>16</v>
      </c>
      <c r="AD7" s="38">
        <f t="shared" si="1"/>
        <v>16</v>
      </c>
    </row>
    <row r="8" spans="1:30" customFormat="1" x14ac:dyDescent="0.25">
      <c r="A8" t="s">
        <v>537</v>
      </c>
      <c r="B8" s="1" t="s">
        <v>2039</v>
      </c>
      <c r="C8" s="1" t="s">
        <v>565</v>
      </c>
      <c r="D8" s="3" t="s">
        <v>566</v>
      </c>
      <c r="E8" s="3" t="s">
        <v>567</v>
      </c>
      <c r="F8" t="s">
        <v>14</v>
      </c>
      <c r="G8">
        <v>36161</v>
      </c>
      <c r="H8">
        <v>58</v>
      </c>
      <c r="I8">
        <v>0</v>
      </c>
      <c r="J8" s="11">
        <f t="shared" si="0"/>
        <v>58</v>
      </c>
      <c r="K8" s="2">
        <v>45867</v>
      </c>
      <c r="L8" t="s">
        <v>21</v>
      </c>
      <c r="M8" s="6">
        <v>0</v>
      </c>
      <c r="N8" s="8"/>
      <c r="O8" s="8">
        <v>8</v>
      </c>
      <c r="P8" s="8">
        <v>20</v>
      </c>
      <c r="Q8" s="8">
        <v>20</v>
      </c>
      <c r="R8" s="8">
        <v>10</v>
      </c>
      <c r="AC8" s="3">
        <f t="shared" si="2"/>
        <v>58</v>
      </c>
      <c r="AD8" s="38">
        <f t="shared" si="1"/>
        <v>58</v>
      </c>
    </row>
    <row r="9" spans="1:30" customFormat="1" x14ac:dyDescent="0.25">
      <c r="A9" t="s">
        <v>537</v>
      </c>
      <c r="B9" s="1" t="s">
        <v>2039</v>
      </c>
      <c r="C9" s="1" t="s">
        <v>568</v>
      </c>
      <c r="D9" s="3" t="s">
        <v>569</v>
      </c>
      <c r="E9" s="3" t="s">
        <v>570</v>
      </c>
      <c r="F9" t="s">
        <v>15</v>
      </c>
      <c r="G9">
        <v>25152</v>
      </c>
      <c r="H9">
        <v>64</v>
      </c>
      <c r="I9">
        <v>0</v>
      </c>
      <c r="J9" s="11">
        <f t="shared" si="0"/>
        <v>64</v>
      </c>
      <c r="K9" s="2">
        <v>45867</v>
      </c>
      <c r="L9" t="s">
        <v>21</v>
      </c>
      <c r="M9" s="6">
        <v>0</v>
      </c>
      <c r="N9" s="8"/>
      <c r="O9" s="8">
        <v>4</v>
      </c>
      <c r="P9" s="8">
        <v>20</v>
      </c>
      <c r="Q9" s="8">
        <v>20</v>
      </c>
      <c r="R9" s="8">
        <v>20</v>
      </c>
      <c r="AC9" s="3">
        <f t="shared" si="2"/>
        <v>64</v>
      </c>
      <c r="AD9" s="38">
        <f t="shared" si="1"/>
        <v>64</v>
      </c>
    </row>
    <row r="10" spans="1:30" customFormat="1" x14ac:dyDescent="0.25">
      <c r="A10" t="s">
        <v>571</v>
      </c>
      <c r="B10" s="1" t="s">
        <v>2040</v>
      </c>
      <c r="C10" s="1" t="s">
        <v>593</v>
      </c>
      <c r="D10" s="3" t="s">
        <v>594</v>
      </c>
      <c r="E10" s="3" t="s">
        <v>595</v>
      </c>
      <c r="F10" t="s">
        <v>15</v>
      </c>
      <c r="G10">
        <v>6368</v>
      </c>
      <c r="H10">
        <v>16</v>
      </c>
      <c r="I10">
        <v>0</v>
      </c>
      <c r="J10" s="11">
        <f t="shared" si="0"/>
        <v>16</v>
      </c>
      <c r="K10" s="2">
        <v>45810</v>
      </c>
      <c r="L10" t="s">
        <v>21</v>
      </c>
      <c r="M10" s="6">
        <v>0</v>
      </c>
      <c r="N10" s="8"/>
      <c r="O10" s="8">
        <v>4</v>
      </c>
      <c r="P10" s="8">
        <v>4</v>
      </c>
      <c r="Q10" s="8">
        <v>4</v>
      </c>
      <c r="R10" s="8">
        <v>4</v>
      </c>
      <c r="AC10" s="3">
        <f t="shared" si="2"/>
        <v>16</v>
      </c>
      <c r="AD10" s="38">
        <f t="shared" si="1"/>
        <v>16</v>
      </c>
    </row>
    <row r="11" spans="1:30" customFormat="1" x14ac:dyDescent="0.25">
      <c r="A11" t="s">
        <v>610</v>
      </c>
      <c r="B11" s="1" t="s">
        <v>611</v>
      </c>
      <c r="C11" s="1" t="s">
        <v>612</v>
      </c>
      <c r="D11" s="3" t="s">
        <v>613</v>
      </c>
      <c r="E11" s="3" t="s">
        <v>614</v>
      </c>
      <c r="F11" t="s">
        <v>15</v>
      </c>
      <c r="G11">
        <v>59655</v>
      </c>
      <c r="H11">
        <v>100</v>
      </c>
      <c r="I11">
        <v>0</v>
      </c>
      <c r="J11" s="11">
        <f t="shared" si="0"/>
        <v>100</v>
      </c>
      <c r="K11" s="2">
        <v>45813</v>
      </c>
      <c r="L11" t="s">
        <v>16</v>
      </c>
      <c r="M11" s="6">
        <v>47</v>
      </c>
      <c r="N11" s="8">
        <v>25</v>
      </c>
      <c r="O11" s="8">
        <v>25</v>
      </c>
      <c r="P11" s="8">
        <v>3</v>
      </c>
      <c r="Q11" s="8"/>
      <c r="R11" s="8"/>
      <c r="AC11" s="3">
        <f t="shared" si="2"/>
        <v>53</v>
      </c>
      <c r="AD11" s="38">
        <f t="shared" si="1"/>
        <v>53</v>
      </c>
    </row>
    <row r="12" spans="1:30" customFormat="1" x14ac:dyDescent="0.25">
      <c r="A12" t="s">
        <v>685</v>
      </c>
      <c r="B12" s="1" t="s">
        <v>686</v>
      </c>
      <c r="C12" s="1" t="s">
        <v>687</v>
      </c>
      <c r="D12" s="3" t="s">
        <v>688</v>
      </c>
      <c r="E12" s="3" t="s">
        <v>689</v>
      </c>
      <c r="F12" t="s">
        <v>15</v>
      </c>
      <c r="G12">
        <v>101974</v>
      </c>
      <c r="H12">
        <v>226</v>
      </c>
      <c r="I12">
        <v>0</v>
      </c>
      <c r="J12" s="11">
        <f t="shared" si="0"/>
        <v>226</v>
      </c>
      <c r="K12" s="2">
        <v>44650</v>
      </c>
      <c r="L12" t="s">
        <v>16</v>
      </c>
      <c r="M12" s="6">
        <v>68</v>
      </c>
      <c r="N12" s="8">
        <v>106</v>
      </c>
      <c r="O12" s="8">
        <v>33</v>
      </c>
      <c r="P12" s="8"/>
      <c r="Q12" s="8"/>
      <c r="R12" s="8"/>
      <c r="AC12" s="3">
        <f t="shared" si="2"/>
        <v>139</v>
      </c>
      <c r="AD12" s="38">
        <f t="shared" si="1"/>
        <v>139</v>
      </c>
    </row>
    <row r="13" spans="1:30" customFormat="1" x14ac:dyDescent="0.25">
      <c r="A13" t="s">
        <v>685</v>
      </c>
      <c r="B13" s="1" t="s">
        <v>690</v>
      </c>
      <c r="C13" s="1" t="s">
        <v>691</v>
      </c>
      <c r="D13" s="3" t="s">
        <v>692</v>
      </c>
      <c r="E13" s="3" t="s">
        <v>693</v>
      </c>
      <c r="F13" t="s">
        <v>15</v>
      </c>
      <c r="G13">
        <v>38205</v>
      </c>
      <c r="H13">
        <v>96</v>
      </c>
      <c r="I13">
        <v>0</v>
      </c>
      <c r="J13" s="11">
        <f t="shared" si="0"/>
        <v>96</v>
      </c>
      <c r="K13" s="2">
        <v>44812</v>
      </c>
      <c r="L13" t="s">
        <v>16</v>
      </c>
      <c r="M13" s="6">
        <v>0</v>
      </c>
      <c r="N13" s="8">
        <v>64</v>
      </c>
      <c r="O13" s="8">
        <v>32</v>
      </c>
      <c r="P13" s="8"/>
      <c r="Q13" s="8"/>
      <c r="R13" s="8"/>
      <c r="AC13" s="3">
        <f t="shared" si="2"/>
        <v>96</v>
      </c>
      <c r="AD13" s="38">
        <f t="shared" si="1"/>
        <v>96</v>
      </c>
    </row>
    <row r="14" spans="1:30" customFormat="1" x14ac:dyDescent="0.25">
      <c r="A14" t="s">
        <v>892</v>
      </c>
      <c r="B14" s="1" t="s">
        <v>893</v>
      </c>
      <c r="C14" s="1" t="s">
        <v>894</v>
      </c>
      <c r="D14" s="3" t="s">
        <v>895</v>
      </c>
      <c r="E14" s="3" t="s">
        <v>896</v>
      </c>
      <c r="F14" t="s">
        <v>15</v>
      </c>
      <c r="G14">
        <v>5439</v>
      </c>
      <c r="H14">
        <v>8</v>
      </c>
      <c r="I14">
        <v>0</v>
      </c>
      <c r="J14" s="11">
        <f t="shared" si="0"/>
        <v>8</v>
      </c>
      <c r="K14" s="2">
        <v>45020</v>
      </c>
      <c r="L14" t="s">
        <v>16</v>
      </c>
      <c r="M14" s="6">
        <v>0</v>
      </c>
      <c r="N14" s="8">
        <v>4</v>
      </c>
      <c r="O14" s="8">
        <v>4</v>
      </c>
      <c r="P14" s="8"/>
      <c r="Q14" s="8"/>
      <c r="R14" s="8"/>
      <c r="AC14" s="3">
        <f t="shared" si="2"/>
        <v>8</v>
      </c>
      <c r="AD14" s="38">
        <f t="shared" si="1"/>
        <v>8</v>
      </c>
    </row>
    <row r="15" spans="1:30" s="14" customFormat="1" x14ac:dyDescent="0.25">
      <c r="A15" s="14" t="s">
        <v>1063</v>
      </c>
      <c r="B15" s="15" t="s">
        <v>2041</v>
      </c>
      <c r="C15" s="15" t="s">
        <v>1067</v>
      </c>
      <c r="D15" s="16" t="s">
        <v>1068</v>
      </c>
      <c r="E15" s="16" t="s">
        <v>1069</v>
      </c>
      <c r="F15" s="14" t="s">
        <v>15</v>
      </c>
      <c r="G15" s="14">
        <v>0</v>
      </c>
      <c r="H15" s="14">
        <v>1110</v>
      </c>
      <c r="I15" s="14">
        <v>0</v>
      </c>
      <c r="J15" s="11">
        <f t="shared" si="0"/>
        <v>1110</v>
      </c>
      <c r="K15" s="18">
        <v>45793</v>
      </c>
      <c r="L15" s="14" t="s">
        <v>21</v>
      </c>
      <c r="M15" s="6">
        <v>0</v>
      </c>
      <c r="N15" s="19"/>
      <c r="O15" s="19"/>
      <c r="P15" s="19"/>
      <c r="Q15" s="19">
        <v>50</v>
      </c>
      <c r="R15" s="19">
        <v>50</v>
      </c>
      <c r="S15" s="14">
        <v>100</v>
      </c>
      <c r="T15" s="14">
        <v>150</v>
      </c>
      <c r="U15" s="14">
        <v>150</v>
      </c>
      <c r="V15" s="14">
        <v>150</v>
      </c>
      <c r="W15" s="14">
        <v>110</v>
      </c>
      <c r="X15" s="14">
        <v>100</v>
      </c>
      <c r="Y15" s="14">
        <v>100</v>
      </c>
      <c r="Z15" s="14">
        <v>100</v>
      </c>
      <c r="AA15" s="14">
        <v>50</v>
      </c>
      <c r="AC15" s="3">
        <f t="shared" si="2"/>
        <v>1110</v>
      </c>
      <c r="AD15" s="63">
        <f t="shared" si="1"/>
        <v>100</v>
      </c>
    </row>
    <row r="16" spans="1:30" customFormat="1" x14ac:dyDescent="0.25">
      <c r="A16" t="s">
        <v>1111</v>
      </c>
      <c r="B16" s="1" t="s">
        <v>1112</v>
      </c>
      <c r="C16" s="1" t="s">
        <v>1113</v>
      </c>
      <c r="D16" s="3" t="s">
        <v>1114</v>
      </c>
      <c r="E16" s="3" t="s">
        <v>1115</v>
      </c>
      <c r="F16" t="s">
        <v>15</v>
      </c>
      <c r="G16">
        <v>18767</v>
      </c>
      <c r="H16">
        <v>40</v>
      </c>
      <c r="I16">
        <v>0</v>
      </c>
      <c r="J16" s="11">
        <f t="shared" si="0"/>
        <v>40</v>
      </c>
      <c r="K16" s="2">
        <v>44783</v>
      </c>
      <c r="L16" t="s">
        <v>16</v>
      </c>
      <c r="M16" s="6">
        <v>5</v>
      </c>
      <c r="N16" s="8">
        <v>10</v>
      </c>
      <c r="O16" s="8">
        <v>10</v>
      </c>
      <c r="P16" s="8">
        <v>10</v>
      </c>
      <c r="Q16" s="8">
        <v>5</v>
      </c>
      <c r="R16" s="8"/>
      <c r="AC16" s="3">
        <f t="shared" si="2"/>
        <v>35</v>
      </c>
      <c r="AD16" s="38">
        <f t="shared" si="1"/>
        <v>35</v>
      </c>
    </row>
    <row r="17" spans="1:30" customFormat="1" x14ac:dyDescent="0.25">
      <c r="A17" t="s">
        <v>1111</v>
      </c>
      <c r="B17" s="1" t="s">
        <v>1116</v>
      </c>
      <c r="C17" s="1" t="s">
        <v>1117</v>
      </c>
      <c r="D17" s="3" t="s">
        <v>1118</v>
      </c>
      <c r="E17" s="3" t="s">
        <v>1119</v>
      </c>
      <c r="F17" t="s">
        <v>15</v>
      </c>
      <c r="G17">
        <v>21691</v>
      </c>
      <c r="H17">
        <v>50</v>
      </c>
      <c r="I17">
        <v>0</v>
      </c>
      <c r="J17" s="11">
        <f t="shared" si="0"/>
        <v>50</v>
      </c>
      <c r="K17" s="2">
        <v>44726</v>
      </c>
      <c r="L17" t="s">
        <v>16</v>
      </c>
      <c r="M17" s="6">
        <v>39</v>
      </c>
      <c r="N17" s="8">
        <v>11</v>
      </c>
      <c r="O17" s="8"/>
      <c r="P17" s="8"/>
      <c r="Q17" s="8"/>
      <c r="R17" s="8"/>
      <c r="AC17" s="3">
        <f t="shared" si="2"/>
        <v>11</v>
      </c>
      <c r="AD17" s="38">
        <f t="shared" si="1"/>
        <v>11</v>
      </c>
    </row>
    <row r="18" spans="1:30" customFormat="1" x14ac:dyDescent="0.25">
      <c r="A18" t="s">
        <v>1318</v>
      </c>
      <c r="B18" s="1" t="s">
        <v>1319</v>
      </c>
      <c r="C18" s="1" t="s">
        <v>1320</v>
      </c>
      <c r="D18" s="3" t="s">
        <v>1321</v>
      </c>
      <c r="E18" s="3" t="s">
        <v>1322</v>
      </c>
      <c r="F18" t="s">
        <v>15</v>
      </c>
      <c r="G18">
        <v>61304</v>
      </c>
      <c r="H18">
        <v>125</v>
      </c>
      <c r="I18">
        <v>0</v>
      </c>
      <c r="J18" s="11">
        <f t="shared" si="0"/>
        <v>125</v>
      </c>
      <c r="K18" s="2">
        <v>44763</v>
      </c>
      <c r="L18" t="s">
        <v>16</v>
      </c>
      <c r="M18" s="6">
        <v>42</v>
      </c>
      <c r="N18" s="8">
        <v>3</v>
      </c>
      <c r="O18" s="8"/>
      <c r="P18" s="8"/>
      <c r="Q18" s="8"/>
      <c r="R18" s="8"/>
      <c r="AC18" s="3">
        <f t="shared" si="2"/>
        <v>3</v>
      </c>
      <c r="AD18" s="38">
        <f t="shared" si="1"/>
        <v>3</v>
      </c>
    </row>
    <row r="19" spans="1:30" customFormat="1" x14ac:dyDescent="0.25">
      <c r="A19" t="s">
        <v>1318</v>
      </c>
      <c r="B19" s="1" t="s">
        <v>1319</v>
      </c>
      <c r="C19" s="1" t="s">
        <v>1323</v>
      </c>
      <c r="D19" s="3" t="s">
        <v>1324</v>
      </c>
      <c r="E19" s="3" t="s">
        <v>1325</v>
      </c>
      <c r="F19" t="s">
        <v>15</v>
      </c>
      <c r="G19">
        <v>310560</v>
      </c>
      <c r="H19">
        <v>450</v>
      </c>
      <c r="I19">
        <v>0</v>
      </c>
      <c r="J19" s="11">
        <f t="shared" si="0"/>
        <v>450</v>
      </c>
      <c r="K19" s="2">
        <v>45299</v>
      </c>
      <c r="L19" t="s">
        <v>16</v>
      </c>
      <c r="M19" s="6">
        <v>74</v>
      </c>
      <c r="N19" s="8">
        <v>44</v>
      </c>
      <c r="O19" s="8">
        <v>45</v>
      </c>
      <c r="P19" s="8">
        <v>50</v>
      </c>
      <c r="Q19" s="8">
        <v>50</v>
      </c>
      <c r="R19" s="8">
        <v>50</v>
      </c>
      <c r="S19">
        <v>50</v>
      </c>
      <c r="T19">
        <v>50</v>
      </c>
      <c r="U19">
        <v>37</v>
      </c>
      <c r="AC19" s="3">
        <f t="shared" si="2"/>
        <v>376</v>
      </c>
      <c r="AD19" s="38">
        <f t="shared" si="1"/>
        <v>239</v>
      </c>
    </row>
    <row r="20" spans="1:30" customFormat="1" x14ac:dyDescent="0.25">
      <c r="A20" t="s">
        <v>1375</v>
      </c>
      <c r="B20" s="1" t="s">
        <v>1376</v>
      </c>
      <c r="C20" s="1" t="s">
        <v>1387</v>
      </c>
      <c r="D20" s="3" t="s">
        <v>1377</v>
      </c>
      <c r="E20" s="3" t="s">
        <v>1388</v>
      </c>
      <c r="F20" t="s">
        <v>15</v>
      </c>
      <c r="G20">
        <v>11492</v>
      </c>
      <c r="H20">
        <v>29</v>
      </c>
      <c r="I20">
        <v>0</v>
      </c>
      <c r="J20" s="11">
        <f t="shared" si="0"/>
        <v>29</v>
      </c>
      <c r="K20" s="2">
        <v>45365</v>
      </c>
      <c r="L20" t="s">
        <v>16</v>
      </c>
      <c r="M20" s="6">
        <v>0</v>
      </c>
      <c r="N20" s="8"/>
      <c r="O20" s="8">
        <v>9</v>
      </c>
      <c r="P20" s="8">
        <v>10</v>
      </c>
      <c r="Q20" s="8">
        <v>10</v>
      </c>
      <c r="R20" s="8"/>
      <c r="AC20" s="3">
        <f t="shared" si="2"/>
        <v>29</v>
      </c>
      <c r="AD20" s="38">
        <f t="shared" si="1"/>
        <v>29</v>
      </c>
    </row>
    <row r="21" spans="1:30" customFormat="1" x14ac:dyDescent="0.25">
      <c r="A21" t="s">
        <v>1468</v>
      </c>
      <c r="B21" s="1" t="s">
        <v>2043</v>
      </c>
      <c r="C21" s="1" t="s">
        <v>1487</v>
      </c>
      <c r="D21" s="3" t="s">
        <v>1488</v>
      </c>
      <c r="E21" s="3" t="s">
        <v>1489</v>
      </c>
      <c r="F21" t="s">
        <v>15</v>
      </c>
      <c r="G21">
        <v>23451</v>
      </c>
      <c r="H21">
        <v>43</v>
      </c>
      <c r="I21">
        <v>0</v>
      </c>
      <c r="J21" s="11">
        <f t="shared" si="0"/>
        <v>43</v>
      </c>
      <c r="K21" s="2">
        <v>45604</v>
      </c>
      <c r="L21" t="s">
        <v>16</v>
      </c>
      <c r="M21" s="6">
        <v>0</v>
      </c>
      <c r="N21" s="8">
        <v>3</v>
      </c>
      <c r="O21" s="8">
        <v>20</v>
      </c>
      <c r="P21" s="8">
        <v>20</v>
      </c>
      <c r="Q21" s="8"/>
      <c r="R21" s="8"/>
      <c r="AC21" s="3">
        <f t="shared" si="2"/>
        <v>43</v>
      </c>
      <c r="AD21" s="38">
        <f t="shared" si="1"/>
        <v>43</v>
      </c>
    </row>
    <row r="22" spans="1:30" customFormat="1" x14ac:dyDescent="0.25">
      <c r="A22" t="s">
        <v>1468</v>
      </c>
      <c r="B22" s="1" t="s">
        <v>2042</v>
      </c>
      <c r="C22" s="1" t="s">
        <v>1505</v>
      </c>
      <c r="D22" s="3" t="s">
        <v>1506</v>
      </c>
      <c r="E22" s="3" t="s">
        <v>1507</v>
      </c>
      <c r="F22" t="s">
        <v>14</v>
      </c>
      <c r="G22">
        <v>48602</v>
      </c>
      <c r="H22">
        <v>76</v>
      </c>
      <c r="I22">
        <v>0</v>
      </c>
      <c r="J22" s="11">
        <f t="shared" si="0"/>
        <v>76</v>
      </c>
      <c r="K22" s="2">
        <v>45915</v>
      </c>
      <c r="L22" t="s">
        <v>21</v>
      </c>
      <c r="M22" s="6">
        <v>0</v>
      </c>
      <c r="N22" s="8"/>
      <c r="O22" s="8">
        <v>15</v>
      </c>
      <c r="P22" s="8">
        <v>20</v>
      </c>
      <c r="Q22" s="8">
        <v>25</v>
      </c>
      <c r="R22" s="8">
        <v>16</v>
      </c>
      <c r="AC22" s="3">
        <f t="shared" si="2"/>
        <v>76</v>
      </c>
      <c r="AD22" s="38">
        <f t="shared" si="1"/>
        <v>76</v>
      </c>
    </row>
    <row r="23" spans="1:30" customFormat="1" x14ac:dyDescent="0.25">
      <c r="A23" t="s">
        <v>1522</v>
      </c>
      <c r="B23" s="1" t="s">
        <v>1523</v>
      </c>
      <c r="C23" s="1" t="s">
        <v>1524</v>
      </c>
      <c r="D23" s="3" t="s">
        <v>1525</v>
      </c>
      <c r="E23" s="3" t="s">
        <v>1526</v>
      </c>
      <c r="F23" t="s">
        <v>15</v>
      </c>
      <c r="G23">
        <v>6098</v>
      </c>
      <c r="H23">
        <v>5</v>
      </c>
      <c r="I23">
        <v>0</v>
      </c>
      <c r="J23" s="11">
        <f t="shared" si="0"/>
        <v>5</v>
      </c>
      <c r="K23" s="2">
        <v>44735</v>
      </c>
      <c r="L23" t="s">
        <v>21</v>
      </c>
      <c r="M23" s="6">
        <v>0</v>
      </c>
      <c r="N23" s="8"/>
      <c r="O23" s="8"/>
      <c r="P23" s="8"/>
      <c r="Q23" s="8">
        <v>2</v>
      </c>
      <c r="R23" s="8">
        <v>3</v>
      </c>
      <c r="AC23" s="3">
        <f t="shared" si="2"/>
        <v>5</v>
      </c>
      <c r="AD23" s="38">
        <f t="shared" si="1"/>
        <v>5</v>
      </c>
    </row>
    <row r="24" spans="1:30" customFormat="1" x14ac:dyDescent="0.25">
      <c r="A24" t="s">
        <v>1696</v>
      </c>
      <c r="B24" s="1" t="s">
        <v>1697</v>
      </c>
      <c r="C24" s="1" t="s">
        <v>1698</v>
      </c>
      <c r="D24" s="3" t="s">
        <v>1699</v>
      </c>
      <c r="E24" s="3" t="s">
        <v>1700</v>
      </c>
      <c r="F24" t="s">
        <v>15</v>
      </c>
      <c r="G24">
        <v>1645</v>
      </c>
      <c r="H24">
        <v>1</v>
      </c>
      <c r="I24">
        <v>0</v>
      </c>
      <c r="J24" s="11">
        <f t="shared" si="0"/>
        <v>1</v>
      </c>
      <c r="K24" s="2">
        <v>44845</v>
      </c>
      <c r="L24" t="s">
        <v>76</v>
      </c>
      <c r="M24" s="6">
        <v>1</v>
      </c>
      <c r="N24" s="8"/>
      <c r="O24" s="8"/>
      <c r="P24" s="8"/>
      <c r="Q24" s="8"/>
      <c r="R24" s="8"/>
      <c r="AC24" s="3">
        <f t="shared" si="2"/>
        <v>0</v>
      </c>
      <c r="AD24" s="38">
        <f t="shared" si="1"/>
        <v>0</v>
      </c>
    </row>
    <row r="25" spans="1:30" customFormat="1" x14ac:dyDescent="0.25">
      <c r="A25" t="s">
        <v>1696</v>
      </c>
      <c r="B25" s="1" t="s">
        <v>1697</v>
      </c>
      <c r="C25" s="1" t="s">
        <v>1701</v>
      </c>
      <c r="D25" s="3" t="s">
        <v>1702</v>
      </c>
      <c r="E25" s="3" t="s">
        <v>1703</v>
      </c>
      <c r="F25" t="s">
        <v>15</v>
      </c>
      <c r="G25">
        <v>6096</v>
      </c>
      <c r="H25">
        <v>6</v>
      </c>
      <c r="I25">
        <v>0</v>
      </c>
      <c r="J25" s="11">
        <f t="shared" si="0"/>
        <v>6</v>
      </c>
      <c r="K25" s="2">
        <v>44847</v>
      </c>
      <c r="L25" t="s">
        <v>76</v>
      </c>
      <c r="M25" s="6">
        <v>1</v>
      </c>
      <c r="N25" s="8"/>
      <c r="O25" s="8"/>
      <c r="P25" s="8"/>
      <c r="Q25" s="8"/>
      <c r="R25" s="8"/>
      <c r="AC25" s="3">
        <f t="shared" si="2"/>
        <v>0</v>
      </c>
      <c r="AD25" s="38">
        <f t="shared" si="1"/>
        <v>0</v>
      </c>
    </row>
    <row r="26" spans="1:30" customFormat="1" x14ac:dyDescent="0.25">
      <c r="A26" t="s">
        <v>1767</v>
      </c>
      <c r="B26" s="1" t="s">
        <v>1768</v>
      </c>
      <c r="C26" s="1" t="s">
        <v>1769</v>
      </c>
      <c r="D26" s="3" t="s">
        <v>1770</v>
      </c>
      <c r="E26" s="3" t="s">
        <v>1771</v>
      </c>
      <c r="F26" t="s">
        <v>15</v>
      </c>
      <c r="G26">
        <v>5289</v>
      </c>
      <c r="H26">
        <v>4</v>
      </c>
      <c r="I26">
        <v>0</v>
      </c>
      <c r="J26" s="11">
        <f t="shared" si="0"/>
        <v>4</v>
      </c>
      <c r="K26" s="2">
        <v>44970</v>
      </c>
      <c r="L26" t="s">
        <v>16</v>
      </c>
      <c r="M26" s="6">
        <v>1</v>
      </c>
      <c r="N26" s="8">
        <v>1</v>
      </c>
      <c r="O26" s="8"/>
      <c r="P26" s="8"/>
      <c r="Q26" s="8"/>
      <c r="R26" s="8"/>
      <c r="AC26" s="3">
        <f t="shared" si="2"/>
        <v>1</v>
      </c>
      <c r="AD26" s="38">
        <f t="shared" si="1"/>
        <v>1</v>
      </c>
    </row>
    <row r="27" spans="1:30" customFormat="1" x14ac:dyDescent="0.25">
      <c r="A27" t="s">
        <v>1784</v>
      </c>
      <c r="B27" s="1" t="s">
        <v>1785</v>
      </c>
      <c r="C27" s="1" t="s">
        <v>1786</v>
      </c>
      <c r="D27" s="3" t="s">
        <v>1787</v>
      </c>
      <c r="E27" s="3" t="s">
        <v>1788</v>
      </c>
      <c r="F27" t="s">
        <v>15</v>
      </c>
      <c r="G27">
        <v>197075</v>
      </c>
      <c r="H27">
        <v>53</v>
      </c>
      <c r="I27">
        <v>0</v>
      </c>
      <c r="J27" s="11">
        <f t="shared" si="0"/>
        <v>53</v>
      </c>
      <c r="K27" s="2">
        <v>45044</v>
      </c>
      <c r="L27" t="s">
        <v>21</v>
      </c>
      <c r="M27" s="6">
        <v>0</v>
      </c>
      <c r="N27" s="8"/>
      <c r="O27" s="8"/>
      <c r="P27" s="8"/>
      <c r="Q27" s="8">
        <v>13</v>
      </c>
      <c r="R27" s="8">
        <v>15</v>
      </c>
      <c r="S27">
        <v>15</v>
      </c>
      <c r="T27">
        <v>10</v>
      </c>
      <c r="AC27" s="3">
        <f t="shared" si="2"/>
        <v>53</v>
      </c>
      <c r="AD27" s="38">
        <f t="shared" si="1"/>
        <v>28</v>
      </c>
    </row>
    <row r="28" spans="1:30" customFormat="1" x14ac:dyDescent="0.25">
      <c r="A28" t="s">
        <v>1861</v>
      </c>
      <c r="B28" s="1" t="s">
        <v>1862</v>
      </c>
      <c r="C28" s="1" t="s">
        <v>1863</v>
      </c>
      <c r="D28" s="3" t="s">
        <v>1864</v>
      </c>
      <c r="E28" s="3" t="s">
        <v>1865</v>
      </c>
      <c r="F28" t="s">
        <v>15</v>
      </c>
      <c r="G28">
        <v>2043</v>
      </c>
      <c r="H28">
        <v>4</v>
      </c>
      <c r="I28">
        <v>0</v>
      </c>
      <c r="J28" s="11">
        <f t="shared" si="0"/>
        <v>4</v>
      </c>
      <c r="K28" s="2">
        <v>45217</v>
      </c>
      <c r="L28" t="s">
        <v>21</v>
      </c>
      <c r="M28" s="6">
        <v>0</v>
      </c>
      <c r="N28" s="8"/>
      <c r="O28" s="8"/>
      <c r="P28" s="8">
        <v>2</v>
      </c>
      <c r="Q28" s="8">
        <v>2</v>
      </c>
      <c r="R28" s="8"/>
      <c r="AC28" s="3">
        <f t="shared" si="2"/>
        <v>4</v>
      </c>
      <c r="AD28" s="38">
        <f t="shared" si="1"/>
        <v>4</v>
      </c>
    </row>
    <row r="29" spans="1:30" customFormat="1" x14ac:dyDescent="0.25">
      <c r="A29" t="s">
        <v>1861</v>
      </c>
      <c r="B29" s="1" t="s">
        <v>1866</v>
      </c>
      <c r="C29" s="1" t="s">
        <v>1867</v>
      </c>
      <c r="D29" s="3" t="s">
        <v>1868</v>
      </c>
      <c r="E29" s="3" t="s">
        <v>1869</v>
      </c>
      <c r="F29" t="s">
        <v>15</v>
      </c>
      <c r="G29">
        <v>9061</v>
      </c>
      <c r="H29">
        <v>17</v>
      </c>
      <c r="I29">
        <v>0</v>
      </c>
      <c r="J29" s="11">
        <f t="shared" si="0"/>
        <v>17</v>
      </c>
      <c r="K29" s="2">
        <v>43441</v>
      </c>
      <c r="L29" t="s">
        <v>76</v>
      </c>
      <c r="M29" s="6">
        <v>7</v>
      </c>
      <c r="N29" s="8"/>
      <c r="O29" s="8"/>
      <c r="P29" s="8"/>
      <c r="Q29" s="8"/>
      <c r="R29" s="8"/>
      <c r="AC29" s="3">
        <f t="shared" si="2"/>
        <v>0</v>
      </c>
      <c r="AD29" s="38">
        <f t="shared" si="1"/>
        <v>0</v>
      </c>
    </row>
    <row r="30" spans="1:30" customFormat="1" x14ac:dyDescent="0.25">
      <c r="A30" t="s">
        <v>1955</v>
      </c>
      <c r="B30" s="1" t="s">
        <v>2045</v>
      </c>
      <c r="C30" s="1" t="s">
        <v>1965</v>
      </c>
      <c r="D30" s="3" t="s">
        <v>1966</v>
      </c>
      <c r="E30" s="3" t="s">
        <v>1967</v>
      </c>
      <c r="F30" t="s">
        <v>15</v>
      </c>
      <c r="G30">
        <v>2052</v>
      </c>
      <c r="H30">
        <v>4</v>
      </c>
      <c r="I30">
        <v>0</v>
      </c>
      <c r="J30" s="11">
        <f t="shared" si="0"/>
        <v>4</v>
      </c>
      <c r="K30" s="2">
        <v>45853</v>
      </c>
      <c r="L30" t="s">
        <v>16</v>
      </c>
      <c r="M30" s="6">
        <v>0</v>
      </c>
      <c r="N30" s="8">
        <v>1</v>
      </c>
      <c r="O30" s="8">
        <v>1</v>
      </c>
      <c r="P30" s="8">
        <v>2</v>
      </c>
      <c r="Q30" s="8"/>
      <c r="R30" s="8"/>
      <c r="AC30" s="3">
        <f t="shared" si="2"/>
        <v>4</v>
      </c>
      <c r="AD30" s="38">
        <f t="shared" si="1"/>
        <v>4</v>
      </c>
    </row>
    <row r="31" spans="1:30" customFormat="1" x14ac:dyDescent="0.25">
      <c r="A31" t="s">
        <v>1978</v>
      </c>
      <c r="B31" s="1" t="s">
        <v>1979</v>
      </c>
      <c r="C31" s="1" t="s">
        <v>1980</v>
      </c>
      <c r="D31" s="3" t="s">
        <v>1981</v>
      </c>
      <c r="E31" s="3" t="s">
        <v>1982</v>
      </c>
      <c r="F31" t="s">
        <v>15</v>
      </c>
      <c r="G31">
        <v>89656</v>
      </c>
      <c r="H31">
        <v>226</v>
      </c>
      <c r="I31">
        <v>0</v>
      </c>
      <c r="J31" s="11">
        <f t="shared" si="0"/>
        <v>226</v>
      </c>
      <c r="K31" s="2">
        <v>44900</v>
      </c>
      <c r="L31" t="s">
        <v>16</v>
      </c>
      <c r="M31" s="6">
        <v>30</v>
      </c>
      <c r="N31" s="8">
        <v>3</v>
      </c>
      <c r="O31" s="8">
        <v>30</v>
      </c>
      <c r="P31" s="8">
        <v>50</v>
      </c>
      <c r="Q31" s="8">
        <v>50</v>
      </c>
      <c r="R31" s="8">
        <v>50</v>
      </c>
      <c r="S31">
        <v>13</v>
      </c>
      <c r="AC31" s="3">
        <f t="shared" si="2"/>
        <v>196</v>
      </c>
      <c r="AD31" s="38">
        <f t="shared" si="1"/>
        <v>183</v>
      </c>
    </row>
    <row r="32" spans="1:30" s="70" customFormat="1" x14ac:dyDescent="0.25">
      <c r="B32" s="32" t="s">
        <v>2118</v>
      </c>
      <c r="H32" s="70">
        <f>SUM(H2:H31)</f>
        <v>3196</v>
      </c>
      <c r="I32" s="70">
        <f t="shared" ref="I32:J32" si="3">SUM(I2:I31)</f>
        <v>0</v>
      </c>
      <c r="J32" s="39">
        <f t="shared" si="3"/>
        <v>3196</v>
      </c>
      <c r="M32" s="72">
        <f>SUM(M2:M31)</f>
        <v>392</v>
      </c>
      <c r="N32" s="74">
        <f t="shared" ref="N32:AD32" si="4">SUM(N2:N31)</f>
        <v>346</v>
      </c>
      <c r="O32" s="74">
        <f t="shared" si="4"/>
        <v>313</v>
      </c>
      <c r="P32" s="74">
        <f t="shared" si="4"/>
        <v>287</v>
      </c>
      <c r="Q32" s="74">
        <f t="shared" si="4"/>
        <v>316</v>
      </c>
      <c r="R32" s="74">
        <f t="shared" si="4"/>
        <v>241</v>
      </c>
      <c r="S32" s="70">
        <f t="shared" si="4"/>
        <v>178</v>
      </c>
      <c r="T32" s="70">
        <f t="shared" si="4"/>
        <v>210</v>
      </c>
      <c r="U32" s="70">
        <f t="shared" si="4"/>
        <v>187</v>
      </c>
      <c r="V32" s="70">
        <f t="shared" si="4"/>
        <v>150</v>
      </c>
      <c r="W32" s="70">
        <f t="shared" si="4"/>
        <v>110</v>
      </c>
      <c r="X32" s="70">
        <f t="shared" si="4"/>
        <v>100</v>
      </c>
      <c r="Y32" s="70">
        <f t="shared" si="4"/>
        <v>100</v>
      </c>
      <c r="Z32" s="70">
        <f t="shared" si="4"/>
        <v>100</v>
      </c>
      <c r="AA32" s="70">
        <f t="shared" si="4"/>
        <v>50</v>
      </c>
      <c r="AB32" s="70">
        <f t="shared" si="4"/>
        <v>0</v>
      </c>
      <c r="AC32" s="70">
        <f>SUM(AC2:AC31)</f>
        <v>2688</v>
      </c>
      <c r="AD32" s="70">
        <f t="shared" si="4"/>
        <v>1503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F7B6E-2BE0-4087-AB2B-3ABBF5B86231}">
  <dimension ref="A1:AD21"/>
  <sheetViews>
    <sheetView workbookViewId="0">
      <selection activeCell="N21" sqref="N21:AA21"/>
    </sheetView>
  </sheetViews>
  <sheetFormatPr defaultColWidth="8.85546875" defaultRowHeight="15" x14ac:dyDescent="0.25"/>
  <cols>
    <col min="1" max="1" width="17.5703125" customWidth="1"/>
    <col min="3" max="3" width="12.85546875" style="1" bestFit="1" customWidth="1"/>
    <col min="4" max="4" width="19.7109375" customWidth="1"/>
    <col min="5" max="5" width="32.7109375" customWidth="1"/>
    <col min="6" max="6" width="3.7109375" bestFit="1" customWidth="1"/>
    <col min="7" max="7" width="6.5703125" style="1" bestFit="1" customWidth="1"/>
    <col min="8" max="9" width="4" style="1" bestFit="1" customWidth="1"/>
    <col min="10" max="10" width="5" bestFit="1" customWidth="1"/>
    <col min="12" max="12" width="6.42578125" bestFit="1" customWidth="1"/>
    <col min="13" max="13" width="3.7109375" style="50" bestFit="1" customWidth="1"/>
    <col min="14" max="18" width="5.85546875" style="60" bestFit="1" customWidth="1"/>
    <col min="19" max="27" width="5.85546875" style="1" bestFit="1" customWidth="1"/>
    <col min="29" max="29" width="8.85546875" style="113"/>
    <col min="30" max="30" width="7" style="11" bestFit="1" customWidth="1"/>
  </cols>
  <sheetData>
    <row r="1" spans="1:30" s="37" customFormat="1" ht="84.75" customHeight="1" x14ac:dyDescent="0.25">
      <c r="A1" s="34" t="s">
        <v>0</v>
      </c>
      <c r="B1" s="35" t="s">
        <v>2018</v>
      </c>
      <c r="C1" s="36" t="s">
        <v>2047</v>
      </c>
      <c r="D1" s="34" t="s">
        <v>2</v>
      </c>
      <c r="E1" s="34" t="s">
        <v>3</v>
      </c>
      <c r="F1" s="35" t="s">
        <v>4</v>
      </c>
      <c r="G1" s="44" t="s">
        <v>2091</v>
      </c>
      <c r="H1" s="44" t="s">
        <v>2092</v>
      </c>
      <c r="I1" s="44" t="s">
        <v>2093</v>
      </c>
      <c r="J1" s="35" t="s">
        <v>2048</v>
      </c>
      <c r="K1" s="35" t="s">
        <v>7</v>
      </c>
      <c r="L1" s="34" t="s">
        <v>9</v>
      </c>
      <c r="M1" s="51" t="s">
        <v>8</v>
      </c>
      <c r="N1" s="61" t="s">
        <v>2037</v>
      </c>
      <c r="O1" s="61" t="s">
        <v>2021</v>
      </c>
      <c r="P1" s="61" t="s">
        <v>2022</v>
      </c>
      <c r="Q1" s="62" t="s">
        <v>2023</v>
      </c>
      <c r="R1" s="61" t="s">
        <v>2024</v>
      </c>
      <c r="S1" s="36" t="s">
        <v>2025</v>
      </c>
      <c r="T1" s="36" t="s">
        <v>2026</v>
      </c>
      <c r="U1" s="36" t="s">
        <v>2027</v>
      </c>
      <c r="V1" s="36" t="s">
        <v>2028</v>
      </c>
      <c r="W1" s="36" t="s">
        <v>2029</v>
      </c>
      <c r="X1" s="36" t="s">
        <v>2030</v>
      </c>
      <c r="Y1" s="36" t="s">
        <v>2031</v>
      </c>
      <c r="Z1" s="36" t="s">
        <v>2032</v>
      </c>
      <c r="AA1" s="36" t="s">
        <v>2033</v>
      </c>
      <c r="AB1" s="5" t="s">
        <v>2034</v>
      </c>
      <c r="AC1" s="5" t="s">
        <v>2035</v>
      </c>
      <c r="AD1" s="64" t="s">
        <v>2036</v>
      </c>
    </row>
    <row r="2" spans="1:30" x14ac:dyDescent="0.25">
      <c r="A2" s="24" t="s">
        <v>685</v>
      </c>
      <c r="B2" s="24" t="s">
        <v>2049</v>
      </c>
      <c r="C2" s="40" t="s">
        <v>2050</v>
      </c>
      <c r="D2" s="24" t="s">
        <v>2051</v>
      </c>
      <c r="E2" s="24" t="s">
        <v>2052</v>
      </c>
      <c r="F2" s="24" t="s">
        <v>14</v>
      </c>
      <c r="G2" s="40"/>
      <c r="H2" s="40" t="s">
        <v>2094</v>
      </c>
      <c r="I2" s="40" t="s">
        <v>2094</v>
      </c>
      <c r="J2" s="24">
        <v>50</v>
      </c>
      <c r="K2" s="24" t="s">
        <v>2094</v>
      </c>
      <c r="L2" s="24" t="s">
        <v>2050</v>
      </c>
      <c r="M2" s="46" t="s">
        <v>2050</v>
      </c>
      <c r="N2" s="54" t="s">
        <v>2050</v>
      </c>
      <c r="O2" s="54" t="s">
        <v>2050</v>
      </c>
      <c r="P2" s="54" t="s">
        <v>2050</v>
      </c>
      <c r="Q2" s="55" t="s">
        <v>2050</v>
      </c>
      <c r="R2" s="55" t="s">
        <v>2050</v>
      </c>
      <c r="S2" s="26" t="s">
        <v>2050</v>
      </c>
      <c r="T2" s="26" t="s">
        <v>2050</v>
      </c>
      <c r="U2" s="26" t="s">
        <v>2050</v>
      </c>
      <c r="V2" s="26"/>
      <c r="W2" s="26">
        <v>25</v>
      </c>
      <c r="X2" s="26">
        <v>25</v>
      </c>
      <c r="Y2" s="26" t="s">
        <v>2050</v>
      </c>
      <c r="Z2" s="26" t="s">
        <v>2050</v>
      </c>
      <c r="AA2" s="26" t="s">
        <v>2050</v>
      </c>
      <c r="AB2" s="25" t="s">
        <v>2050</v>
      </c>
      <c r="AC2" s="115">
        <f>SUM(N2:AA2)</f>
        <v>50</v>
      </c>
      <c r="AD2" s="65">
        <f t="shared" ref="AD2:AD20" si="0">SUM(N2:R2)</f>
        <v>0</v>
      </c>
    </row>
    <row r="3" spans="1:30" x14ac:dyDescent="0.25">
      <c r="A3" s="24" t="s">
        <v>685</v>
      </c>
      <c r="B3" s="24" t="s">
        <v>2053</v>
      </c>
      <c r="C3" s="40" t="s">
        <v>2050</v>
      </c>
      <c r="D3" s="24" t="s">
        <v>2054</v>
      </c>
      <c r="E3" s="24" t="s">
        <v>2052</v>
      </c>
      <c r="F3" s="24" t="s">
        <v>14</v>
      </c>
      <c r="G3" s="40"/>
      <c r="H3" s="40" t="s">
        <v>2094</v>
      </c>
      <c r="I3" s="40" t="s">
        <v>2094</v>
      </c>
      <c r="J3" s="24">
        <v>50</v>
      </c>
      <c r="K3" s="24" t="s">
        <v>2094</v>
      </c>
      <c r="L3" s="24" t="s">
        <v>2050</v>
      </c>
      <c r="M3" s="46" t="s">
        <v>2050</v>
      </c>
      <c r="N3" s="54" t="s">
        <v>2050</v>
      </c>
      <c r="O3" s="54"/>
      <c r="P3" s="54"/>
      <c r="Q3" s="55">
        <v>7</v>
      </c>
      <c r="R3" s="55">
        <v>10</v>
      </c>
      <c r="S3" s="26">
        <v>10</v>
      </c>
      <c r="T3" s="26">
        <v>10</v>
      </c>
      <c r="U3" s="26">
        <v>13</v>
      </c>
      <c r="V3" s="26" t="s">
        <v>2050</v>
      </c>
      <c r="W3" s="26" t="s">
        <v>2050</v>
      </c>
      <c r="X3" s="26" t="s">
        <v>2050</v>
      </c>
      <c r="Y3" s="26" t="s">
        <v>2050</v>
      </c>
      <c r="Z3" s="26" t="s">
        <v>2050</v>
      </c>
      <c r="AA3" s="26" t="s">
        <v>2050</v>
      </c>
      <c r="AB3" s="25" t="s">
        <v>2050</v>
      </c>
      <c r="AC3" s="115">
        <f t="shared" ref="AC3:AC20" si="1">SUM(N3:AA3)</f>
        <v>50</v>
      </c>
      <c r="AD3" s="65">
        <f t="shared" si="0"/>
        <v>17</v>
      </c>
    </row>
    <row r="4" spans="1:30" x14ac:dyDescent="0.25">
      <c r="A4" s="24" t="s">
        <v>685</v>
      </c>
      <c r="B4" s="24" t="s">
        <v>2055</v>
      </c>
      <c r="C4" s="40" t="s">
        <v>2050</v>
      </c>
      <c r="D4" s="24" t="s">
        <v>2056</v>
      </c>
      <c r="E4" s="24" t="s">
        <v>2052</v>
      </c>
      <c r="F4" s="24" t="s">
        <v>14</v>
      </c>
      <c r="G4" s="40"/>
      <c r="H4" s="40" t="s">
        <v>2094</v>
      </c>
      <c r="I4" s="40" t="s">
        <v>2094</v>
      </c>
      <c r="J4" s="24">
        <v>43</v>
      </c>
      <c r="K4" s="24" t="s">
        <v>2094</v>
      </c>
      <c r="L4" s="24" t="s">
        <v>2050</v>
      </c>
      <c r="M4" s="46" t="s">
        <v>2050</v>
      </c>
      <c r="N4" s="54" t="s">
        <v>2050</v>
      </c>
      <c r="O4" s="54" t="s">
        <v>2050</v>
      </c>
      <c r="P4" s="54" t="s">
        <v>2050</v>
      </c>
      <c r="Q4" s="55" t="s">
        <v>2050</v>
      </c>
      <c r="R4" s="55" t="s">
        <v>2050</v>
      </c>
      <c r="S4" s="26" t="s">
        <v>2050</v>
      </c>
      <c r="T4" s="26" t="s">
        <v>2050</v>
      </c>
      <c r="U4" s="26" t="s">
        <v>2050</v>
      </c>
      <c r="V4" s="26" t="s">
        <v>2050</v>
      </c>
      <c r="W4" s="26" t="s">
        <v>2050</v>
      </c>
      <c r="X4" s="26" t="s">
        <v>2050</v>
      </c>
      <c r="Y4" s="26" t="s">
        <v>2050</v>
      </c>
      <c r="Z4" s="26" t="s">
        <v>2050</v>
      </c>
      <c r="AA4" s="26" t="s">
        <v>2050</v>
      </c>
      <c r="AB4" s="25" t="s">
        <v>2050</v>
      </c>
      <c r="AC4" s="115">
        <f t="shared" si="1"/>
        <v>0</v>
      </c>
      <c r="AD4" s="65">
        <f t="shared" si="0"/>
        <v>0</v>
      </c>
    </row>
    <row r="5" spans="1:30" x14ac:dyDescent="0.25">
      <c r="A5" s="24" t="s">
        <v>685</v>
      </c>
      <c r="B5" s="24" t="s">
        <v>2057</v>
      </c>
      <c r="C5" s="40" t="s">
        <v>2050</v>
      </c>
      <c r="D5" s="24" t="s">
        <v>2058</v>
      </c>
      <c r="E5" s="24" t="s">
        <v>2059</v>
      </c>
      <c r="F5" s="24" t="s">
        <v>15</v>
      </c>
      <c r="G5" s="40"/>
      <c r="H5" s="40" t="s">
        <v>2094</v>
      </c>
      <c r="I5" s="40" t="s">
        <v>2094</v>
      </c>
      <c r="J5" s="24">
        <v>11</v>
      </c>
      <c r="K5" s="24" t="s">
        <v>2094</v>
      </c>
      <c r="L5" s="24" t="s">
        <v>2050</v>
      </c>
      <c r="M5" s="46" t="s">
        <v>2050</v>
      </c>
      <c r="N5" s="54" t="s">
        <v>2050</v>
      </c>
      <c r="O5" s="54" t="s">
        <v>2050</v>
      </c>
      <c r="P5" s="54" t="s">
        <v>2050</v>
      </c>
      <c r="Q5" s="55" t="s">
        <v>2050</v>
      </c>
      <c r="R5" s="55" t="s">
        <v>2050</v>
      </c>
      <c r="S5" s="26" t="s">
        <v>2050</v>
      </c>
      <c r="T5" s="26" t="s">
        <v>2050</v>
      </c>
      <c r="U5" s="26" t="s">
        <v>2050</v>
      </c>
      <c r="V5" s="26" t="s">
        <v>2050</v>
      </c>
      <c r="W5" s="26" t="s">
        <v>2050</v>
      </c>
      <c r="X5" s="26" t="s">
        <v>2050</v>
      </c>
      <c r="Y5" s="26" t="s">
        <v>2050</v>
      </c>
      <c r="Z5" s="26" t="s">
        <v>2050</v>
      </c>
      <c r="AA5" s="26" t="s">
        <v>2050</v>
      </c>
      <c r="AB5" s="25" t="s">
        <v>2050</v>
      </c>
      <c r="AC5" s="115">
        <f t="shared" si="1"/>
        <v>0</v>
      </c>
      <c r="AD5" s="65">
        <f t="shared" si="0"/>
        <v>0</v>
      </c>
    </row>
    <row r="6" spans="1:30" x14ac:dyDescent="0.25">
      <c r="A6" s="24" t="s">
        <v>234</v>
      </c>
      <c r="B6" s="24" t="s">
        <v>1979</v>
      </c>
      <c r="C6" s="40" t="s">
        <v>2050</v>
      </c>
      <c r="D6" s="24" t="s">
        <v>2060</v>
      </c>
      <c r="E6" s="24" t="s">
        <v>2059</v>
      </c>
      <c r="F6" s="24" t="s">
        <v>15</v>
      </c>
      <c r="G6" s="40"/>
      <c r="H6" s="40" t="s">
        <v>2094</v>
      </c>
      <c r="I6" s="40" t="s">
        <v>2094</v>
      </c>
      <c r="J6" s="24">
        <v>70</v>
      </c>
      <c r="K6" s="24" t="s">
        <v>2094</v>
      </c>
      <c r="L6" s="24" t="s">
        <v>2050</v>
      </c>
      <c r="M6" s="46" t="s">
        <v>2050</v>
      </c>
      <c r="N6" s="54" t="s">
        <v>2050</v>
      </c>
      <c r="O6" s="54" t="s">
        <v>2050</v>
      </c>
      <c r="P6" s="54" t="s">
        <v>2050</v>
      </c>
      <c r="Q6" s="55">
        <v>5</v>
      </c>
      <c r="R6" s="55">
        <v>50</v>
      </c>
      <c r="S6" s="26">
        <v>15</v>
      </c>
      <c r="T6" s="26"/>
      <c r="U6" s="26"/>
      <c r="V6" s="26"/>
      <c r="W6" s="26"/>
      <c r="X6" s="26" t="s">
        <v>2050</v>
      </c>
      <c r="Y6" s="26" t="s">
        <v>2050</v>
      </c>
      <c r="Z6" s="26" t="s">
        <v>2050</v>
      </c>
      <c r="AA6" s="26" t="s">
        <v>2050</v>
      </c>
      <c r="AB6" s="25" t="s">
        <v>2050</v>
      </c>
      <c r="AC6" s="115">
        <f t="shared" si="1"/>
        <v>70</v>
      </c>
      <c r="AD6" s="65">
        <f t="shared" si="0"/>
        <v>55</v>
      </c>
    </row>
    <row r="7" spans="1:30" x14ac:dyDescent="0.25">
      <c r="A7" s="24" t="s">
        <v>1933</v>
      </c>
      <c r="B7" s="24" t="s">
        <v>2041</v>
      </c>
      <c r="C7" s="40" t="s">
        <v>2061</v>
      </c>
      <c r="D7" s="24" t="s">
        <v>1933</v>
      </c>
      <c r="E7" s="24" t="s">
        <v>2059</v>
      </c>
      <c r="F7" s="24" t="s">
        <v>15</v>
      </c>
      <c r="G7" s="40"/>
      <c r="H7" s="40" t="s">
        <v>2094</v>
      </c>
      <c r="I7" s="40" t="s">
        <v>2094</v>
      </c>
      <c r="J7" s="24">
        <v>500</v>
      </c>
      <c r="K7" s="24" t="s">
        <v>2094</v>
      </c>
      <c r="L7" s="24" t="s">
        <v>2062</v>
      </c>
      <c r="M7" s="46" t="s">
        <v>2050</v>
      </c>
      <c r="N7" s="54"/>
      <c r="O7" s="54"/>
      <c r="P7" s="54"/>
      <c r="Q7" s="55">
        <v>50</v>
      </c>
      <c r="R7" s="55">
        <v>50</v>
      </c>
      <c r="S7" s="26">
        <v>50</v>
      </c>
      <c r="T7" s="26">
        <v>50</v>
      </c>
      <c r="U7" s="26">
        <v>50</v>
      </c>
      <c r="V7" s="26">
        <v>50</v>
      </c>
      <c r="W7" s="26">
        <v>50</v>
      </c>
      <c r="X7" s="26">
        <v>50</v>
      </c>
      <c r="Y7" s="26">
        <v>50</v>
      </c>
      <c r="Z7" s="26">
        <v>50</v>
      </c>
      <c r="AA7" s="26"/>
      <c r="AB7" s="25"/>
      <c r="AC7" s="115">
        <f t="shared" si="1"/>
        <v>500</v>
      </c>
      <c r="AD7" s="65">
        <f t="shared" si="0"/>
        <v>100</v>
      </c>
    </row>
    <row r="8" spans="1:30" x14ac:dyDescent="0.25">
      <c r="A8" s="24" t="s">
        <v>1933</v>
      </c>
      <c r="B8" s="24" t="s">
        <v>2041</v>
      </c>
      <c r="C8" s="40" t="s">
        <v>2050</v>
      </c>
      <c r="D8" s="24" t="s">
        <v>1933</v>
      </c>
      <c r="E8" s="24" t="s">
        <v>2095</v>
      </c>
      <c r="F8" s="24" t="s">
        <v>15</v>
      </c>
      <c r="G8" s="40"/>
      <c r="H8" s="40" t="s">
        <v>2094</v>
      </c>
      <c r="I8" s="40" t="s">
        <v>2094</v>
      </c>
      <c r="J8" s="24">
        <v>2400</v>
      </c>
      <c r="K8" s="24" t="s">
        <v>2094</v>
      </c>
      <c r="L8" s="24" t="s">
        <v>2050</v>
      </c>
      <c r="M8" s="46" t="s">
        <v>2050</v>
      </c>
      <c r="N8" s="54"/>
      <c r="O8" s="54"/>
      <c r="P8" s="54"/>
      <c r="Q8" s="55"/>
      <c r="R8" s="55"/>
      <c r="S8" s="26"/>
      <c r="T8" s="26"/>
      <c r="U8" s="26"/>
      <c r="V8" s="26"/>
      <c r="W8" s="26"/>
      <c r="X8" s="26"/>
      <c r="Y8" s="26">
        <v>140</v>
      </c>
      <c r="Z8" s="26">
        <v>140</v>
      </c>
      <c r="AA8" s="26">
        <v>140</v>
      </c>
      <c r="AB8" s="26">
        <v>1980</v>
      </c>
      <c r="AC8" s="115">
        <f t="shared" si="1"/>
        <v>420</v>
      </c>
      <c r="AD8" s="65">
        <f t="shared" si="0"/>
        <v>0</v>
      </c>
    </row>
    <row r="9" spans="1:30" x14ac:dyDescent="0.25">
      <c r="A9" t="s">
        <v>1784</v>
      </c>
      <c r="B9" t="s">
        <v>1785</v>
      </c>
      <c r="D9" t="s">
        <v>2063</v>
      </c>
      <c r="F9" s="24" t="s">
        <v>15</v>
      </c>
      <c r="G9" s="40"/>
      <c r="H9" s="40" t="s">
        <v>2094</v>
      </c>
      <c r="I9" s="40" t="s">
        <v>2094</v>
      </c>
      <c r="J9">
        <v>497</v>
      </c>
      <c r="K9" s="24" t="s">
        <v>2094</v>
      </c>
      <c r="M9" s="47"/>
      <c r="N9" s="56"/>
      <c r="O9" s="56"/>
      <c r="P9" s="56"/>
      <c r="Q9" s="56"/>
      <c r="R9" s="56"/>
      <c r="S9" s="52">
        <v>47</v>
      </c>
      <c r="T9" s="52">
        <v>50</v>
      </c>
      <c r="U9" s="52">
        <v>50</v>
      </c>
      <c r="V9" s="52">
        <v>50</v>
      </c>
      <c r="W9" s="52">
        <v>50</v>
      </c>
      <c r="X9" s="52">
        <v>50</v>
      </c>
      <c r="Y9" s="52">
        <v>50</v>
      </c>
      <c r="Z9" s="52">
        <v>50</v>
      </c>
      <c r="AA9" s="52">
        <v>50</v>
      </c>
      <c r="AB9" s="27">
        <v>50</v>
      </c>
      <c r="AC9" s="115">
        <f t="shared" si="1"/>
        <v>447</v>
      </c>
      <c r="AD9" s="65">
        <f t="shared" si="0"/>
        <v>0</v>
      </c>
    </row>
    <row r="10" spans="1:30" x14ac:dyDescent="0.25">
      <c r="A10" s="24" t="s">
        <v>161</v>
      </c>
      <c r="B10" s="24" t="s">
        <v>2064</v>
      </c>
      <c r="C10" s="41" t="s">
        <v>2050</v>
      </c>
      <c r="D10" s="24" t="s">
        <v>2065</v>
      </c>
      <c r="E10" s="24" t="s">
        <v>2052</v>
      </c>
      <c r="F10" s="24" t="s">
        <v>15</v>
      </c>
      <c r="G10" s="40"/>
      <c r="H10" s="40" t="s">
        <v>2094</v>
      </c>
      <c r="I10" s="40" t="s">
        <v>2094</v>
      </c>
      <c r="J10" s="24">
        <v>20</v>
      </c>
      <c r="K10" s="24" t="s">
        <v>2094</v>
      </c>
      <c r="L10" s="24" t="s">
        <v>2050</v>
      </c>
      <c r="M10" s="46" t="s">
        <v>2050</v>
      </c>
      <c r="N10" s="54" t="s">
        <v>2050</v>
      </c>
      <c r="O10" s="54" t="s">
        <v>2050</v>
      </c>
      <c r="P10" s="54" t="s">
        <v>2050</v>
      </c>
      <c r="Q10" s="55" t="s">
        <v>2050</v>
      </c>
      <c r="R10" s="55">
        <v>10</v>
      </c>
      <c r="S10" s="26">
        <v>10</v>
      </c>
      <c r="T10" s="26" t="s">
        <v>2050</v>
      </c>
      <c r="U10" s="26" t="s">
        <v>2050</v>
      </c>
      <c r="V10" s="26" t="s">
        <v>2050</v>
      </c>
      <c r="W10" s="26" t="s">
        <v>2050</v>
      </c>
      <c r="X10" s="26" t="s">
        <v>2050</v>
      </c>
      <c r="Y10" s="26" t="s">
        <v>2050</v>
      </c>
      <c r="Z10" s="26" t="s">
        <v>2050</v>
      </c>
      <c r="AA10" s="26" t="s">
        <v>2050</v>
      </c>
      <c r="AB10" s="25" t="s">
        <v>2050</v>
      </c>
      <c r="AC10" s="115">
        <f t="shared" si="1"/>
        <v>20</v>
      </c>
      <c r="AD10" s="65">
        <f t="shared" si="0"/>
        <v>10</v>
      </c>
    </row>
    <row r="11" spans="1:30" x14ac:dyDescent="0.25">
      <c r="A11" s="24" t="s">
        <v>2066</v>
      </c>
      <c r="B11" s="24" t="s">
        <v>2067</v>
      </c>
      <c r="D11" s="24" t="s">
        <v>2068</v>
      </c>
      <c r="E11" s="42"/>
      <c r="F11" s="42" t="s">
        <v>15</v>
      </c>
      <c r="G11" s="42"/>
      <c r="H11" s="40" t="s">
        <v>2094</v>
      </c>
      <c r="I11" s="40" t="s">
        <v>2094</v>
      </c>
      <c r="J11" s="24">
        <v>20</v>
      </c>
      <c r="K11" s="24" t="s">
        <v>2094</v>
      </c>
      <c r="L11" s="24" t="s">
        <v>2050</v>
      </c>
      <c r="M11" s="46" t="s">
        <v>2050</v>
      </c>
      <c r="N11" s="54"/>
      <c r="O11" s="54"/>
      <c r="P11" s="54">
        <v>10</v>
      </c>
      <c r="Q11" s="55">
        <v>10</v>
      </c>
      <c r="R11" s="55"/>
      <c r="S11" s="26" t="s">
        <v>2050</v>
      </c>
      <c r="T11" s="26" t="s">
        <v>2050</v>
      </c>
      <c r="U11" s="26" t="s">
        <v>2050</v>
      </c>
      <c r="V11" s="26" t="s">
        <v>2050</v>
      </c>
      <c r="W11" s="26" t="s">
        <v>2050</v>
      </c>
      <c r="X11" s="26" t="s">
        <v>2050</v>
      </c>
      <c r="Y11" s="26" t="s">
        <v>2050</v>
      </c>
      <c r="Z11" s="26" t="s">
        <v>2050</v>
      </c>
      <c r="AA11" s="26" t="s">
        <v>2050</v>
      </c>
      <c r="AB11" s="25" t="s">
        <v>2050</v>
      </c>
      <c r="AC11" s="115">
        <f t="shared" si="1"/>
        <v>20</v>
      </c>
      <c r="AD11" s="65">
        <f t="shared" si="0"/>
        <v>20</v>
      </c>
    </row>
    <row r="12" spans="1:30" x14ac:dyDescent="0.25">
      <c r="A12" s="24" t="s">
        <v>422</v>
      </c>
      <c r="B12" s="24" t="s">
        <v>423</v>
      </c>
      <c r="C12" s="42" t="s">
        <v>2050</v>
      </c>
      <c r="D12" s="24" t="s">
        <v>2069</v>
      </c>
      <c r="E12" s="24" t="s">
        <v>2059</v>
      </c>
      <c r="F12" s="24" t="s">
        <v>15</v>
      </c>
      <c r="G12" s="40"/>
      <c r="H12" s="40" t="s">
        <v>2094</v>
      </c>
      <c r="I12" s="40" t="s">
        <v>2094</v>
      </c>
      <c r="J12" s="24">
        <v>32</v>
      </c>
      <c r="K12" s="24" t="s">
        <v>2094</v>
      </c>
      <c r="L12" s="24" t="s">
        <v>2050</v>
      </c>
      <c r="M12" s="46" t="s">
        <v>2050</v>
      </c>
      <c r="N12" s="54" t="s">
        <v>2050</v>
      </c>
      <c r="O12" s="54" t="s">
        <v>2050</v>
      </c>
      <c r="P12" s="54" t="s">
        <v>2050</v>
      </c>
      <c r="Q12" s="55" t="s">
        <v>2050</v>
      </c>
      <c r="R12" s="55"/>
      <c r="S12" s="26">
        <v>10</v>
      </c>
      <c r="T12" s="26">
        <v>12</v>
      </c>
      <c r="U12" s="26">
        <v>10</v>
      </c>
      <c r="V12" s="26" t="s">
        <v>2050</v>
      </c>
      <c r="W12" s="26" t="s">
        <v>2050</v>
      </c>
      <c r="X12" s="26" t="s">
        <v>2050</v>
      </c>
      <c r="Y12" s="26" t="s">
        <v>2050</v>
      </c>
      <c r="Z12" s="26" t="s">
        <v>2050</v>
      </c>
      <c r="AA12" s="26" t="s">
        <v>2050</v>
      </c>
      <c r="AB12" s="25" t="s">
        <v>2050</v>
      </c>
      <c r="AC12" s="115">
        <f t="shared" si="1"/>
        <v>32</v>
      </c>
      <c r="AD12" s="65">
        <f t="shared" si="0"/>
        <v>0</v>
      </c>
    </row>
    <row r="13" spans="1:30" x14ac:dyDescent="0.25">
      <c r="A13" s="24" t="s">
        <v>892</v>
      </c>
      <c r="B13" s="24" t="s">
        <v>893</v>
      </c>
      <c r="D13" s="24" t="s">
        <v>2071</v>
      </c>
      <c r="E13" s="24" t="s">
        <v>2059</v>
      </c>
      <c r="F13" s="24" t="s">
        <v>15</v>
      </c>
      <c r="G13" s="40"/>
      <c r="H13" s="40" t="s">
        <v>2094</v>
      </c>
      <c r="I13" s="40" t="s">
        <v>2094</v>
      </c>
      <c r="J13" s="24">
        <v>42</v>
      </c>
      <c r="K13" s="24" t="s">
        <v>2094</v>
      </c>
      <c r="L13" s="24"/>
      <c r="M13" s="46" t="s">
        <v>2050</v>
      </c>
      <c r="N13" s="54" t="s">
        <v>2050</v>
      </c>
      <c r="O13" s="54"/>
      <c r="P13" s="54">
        <v>10</v>
      </c>
      <c r="Q13" s="54">
        <v>11</v>
      </c>
      <c r="R13" s="55">
        <v>11</v>
      </c>
      <c r="S13" s="26">
        <v>10</v>
      </c>
      <c r="T13" s="26" t="s">
        <v>2050</v>
      </c>
      <c r="U13" s="26" t="s">
        <v>2050</v>
      </c>
      <c r="V13" s="26" t="s">
        <v>2050</v>
      </c>
      <c r="W13" s="26" t="s">
        <v>2050</v>
      </c>
      <c r="X13" s="26" t="s">
        <v>2050</v>
      </c>
      <c r="Y13" s="26" t="s">
        <v>2050</v>
      </c>
      <c r="Z13" s="26" t="s">
        <v>2050</v>
      </c>
      <c r="AA13" s="26" t="s">
        <v>2050</v>
      </c>
      <c r="AB13" s="25" t="s">
        <v>2050</v>
      </c>
      <c r="AC13" s="115">
        <f t="shared" si="1"/>
        <v>42</v>
      </c>
      <c r="AD13" s="65">
        <f t="shared" si="0"/>
        <v>32</v>
      </c>
    </row>
    <row r="14" spans="1:30" x14ac:dyDescent="0.25">
      <c r="A14" s="28" t="s">
        <v>892</v>
      </c>
      <c r="B14" s="29" t="s">
        <v>2072</v>
      </c>
      <c r="C14" s="40" t="s">
        <v>2073</v>
      </c>
      <c r="D14" s="28" t="s">
        <v>2074</v>
      </c>
      <c r="E14" s="28" t="s">
        <v>2075</v>
      </c>
      <c r="F14" s="28" t="s">
        <v>15</v>
      </c>
      <c r="G14" s="45"/>
      <c r="H14" s="40" t="s">
        <v>2094</v>
      </c>
      <c r="I14" s="40" t="s">
        <v>2094</v>
      </c>
      <c r="J14" s="30">
        <v>35</v>
      </c>
      <c r="K14" s="24" t="s">
        <v>2094</v>
      </c>
      <c r="L14" s="24" t="s">
        <v>2062</v>
      </c>
      <c r="M14" s="48"/>
      <c r="N14" s="57"/>
      <c r="O14" s="58"/>
      <c r="P14" s="58">
        <v>20</v>
      </c>
      <c r="Q14" s="56">
        <v>15</v>
      </c>
      <c r="R14" s="58"/>
      <c r="S14" s="53"/>
      <c r="T14" s="53"/>
      <c r="U14" s="53"/>
      <c r="V14" s="53"/>
      <c r="W14" s="53"/>
      <c r="X14" s="53"/>
      <c r="Y14" s="53"/>
      <c r="Z14" s="53"/>
      <c r="AA14" s="53"/>
      <c r="AB14" s="31"/>
      <c r="AC14" s="115">
        <f t="shared" si="1"/>
        <v>35</v>
      </c>
      <c r="AD14" s="65">
        <f t="shared" si="0"/>
        <v>35</v>
      </c>
    </row>
    <row r="15" spans="1:30" x14ac:dyDescent="0.25">
      <c r="A15" s="24" t="s">
        <v>1375</v>
      </c>
      <c r="B15" s="24" t="s">
        <v>2076</v>
      </c>
      <c r="C15" s="40"/>
      <c r="D15" s="24" t="s">
        <v>2077</v>
      </c>
      <c r="E15" s="24"/>
      <c r="F15" s="24" t="s">
        <v>15</v>
      </c>
      <c r="G15" s="40"/>
      <c r="H15" s="40" t="s">
        <v>2094</v>
      </c>
      <c r="I15" s="40" t="s">
        <v>2094</v>
      </c>
      <c r="J15" s="24">
        <v>13</v>
      </c>
      <c r="K15" s="24" t="s">
        <v>2094</v>
      </c>
      <c r="L15" s="24"/>
      <c r="M15" s="46"/>
      <c r="N15" s="54"/>
      <c r="O15" s="54"/>
      <c r="P15" s="54"/>
      <c r="Q15" s="55">
        <v>6</v>
      </c>
      <c r="R15" s="55">
        <v>7</v>
      </c>
      <c r="S15" s="26"/>
      <c r="T15" s="26"/>
      <c r="U15" s="26"/>
      <c r="V15" s="26"/>
      <c r="W15" s="26"/>
      <c r="X15" s="26"/>
      <c r="Y15" s="26"/>
      <c r="Z15" s="26"/>
      <c r="AA15" s="26"/>
      <c r="AB15" s="25"/>
      <c r="AC15" s="115">
        <f t="shared" si="1"/>
        <v>13</v>
      </c>
      <c r="AD15" s="65">
        <f t="shared" si="0"/>
        <v>13</v>
      </c>
    </row>
    <row r="16" spans="1:30" x14ac:dyDescent="0.25">
      <c r="A16" s="24" t="s">
        <v>1375</v>
      </c>
      <c r="B16" s="24" t="s">
        <v>2078</v>
      </c>
      <c r="C16" s="40" t="s">
        <v>2050</v>
      </c>
      <c r="D16" s="24" t="s">
        <v>2079</v>
      </c>
      <c r="E16" s="24" t="s">
        <v>2050</v>
      </c>
      <c r="F16" s="24" t="s">
        <v>15</v>
      </c>
      <c r="G16" s="40"/>
      <c r="H16" s="40" t="s">
        <v>2094</v>
      </c>
      <c r="I16" s="40" t="s">
        <v>2094</v>
      </c>
      <c r="J16" s="24">
        <v>10</v>
      </c>
      <c r="K16" s="24" t="s">
        <v>2094</v>
      </c>
      <c r="L16" s="24" t="s">
        <v>2050</v>
      </c>
      <c r="M16" s="46" t="s">
        <v>2050</v>
      </c>
      <c r="N16" s="54"/>
      <c r="O16" s="54"/>
      <c r="P16" s="54" t="s">
        <v>2050</v>
      </c>
      <c r="Q16" s="55">
        <v>5</v>
      </c>
      <c r="R16" s="55">
        <v>5</v>
      </c>
      <c r="S16" s="26" t="s">
        <v>2050</v>
      </c>
      <c r="T16" s="26" t="s">
        <v>2050</v>
      </c>
      <c r="U16" s="26" t="s">
        <v>2050</v>
      </c>
      <c r="V16" s="26" t="s">
        <v>2050</v>
      </c>
      <c r="W16" s="26" t="s">
        <v>2050</v>
      </c>
      <c r="X16" s="26" t="s">
        <v>2050</v>
      </c>
      <c r="Y16" s="26" t="s">
        <v>2050</v>
      </c>
      <c r="Z16" s="26" t="s">
        <v>2050</v>
      </c>
      <c r="AA16" s="26" t="s">
        <v>2050</v>
      </c>
      <c r="AB16" s="25" t="s">
        <v>2050</v>
      </c>
      <c r="AC16" s="115">
        <f t="shared" si="1"/>
        <v>10</v>
      </c>
      <c r="AD16" s="65">
        <f t="shared" si="0"/>
        <v>10</v>
      </c>
    </row>
    <row r="17" spans="1:30" x14ac:dyDescent="0.25">
      <c r="A17" s="24" t="s">
        <v>1522</v>
      </c>
      <c r="B17" s="24" t="s">
        <v>1523</v>
      </c>
      <c r="C17" s="42"/>
      <c r="D17" s="24" t="s">
        <v>2080</v>
      </c>
      <c r="E17" s="24" t="s">
        <v>2059</v>
      </c>
      <c r="F17" s="24" t="s">
        <v>15</v>
      </c>
      <c r="G17" s="40"/>
      <c r="H17" s="40" t="s">
        <v>2094</v>
      </c>
      <c r="I17" s="40" t="s">
        <v>2094</v>
      </c>
      <c r="J17" s="24">
        <v>35</v>
      </c>
      <c r="K17" s="24" t="s">
        <v>2094</v>
      </c>
      <c r="L17" s="24"/>
      <c r="M17" s="46" t="s">
        <v>2050</v>
      </c>
      <c r="N17" s="54"/>
      <c r="O17" s="54"/>
      <c r="P17" s="54" t="s">
        <v>2050</v>
      </c>
      <c r="Q17" s="55">
        <v>10</v>
      </c>
      <c r="R17" s="55">
        <v>15</v>
      </c>
      <c r="S17" s="26">
        <v>10</v>
      </c>
      <c r="T17" s="26" t="s">
        <v>2050</v>
      </c>
      <c r="U17" s="26" t="s">
        <v>2050</v>
      </c>
      <c r="V17" s="26" t="s">
        <v>2050</v>
      </c>
      <c r="W17" s="26" t="s">
        <v>2050</v>
      </c>
      <c r="X17" s="26" t="s">
        <v>2050</v>
      </c>
      <c r="Y17" s="26" t="s">
        <v>2050</v>
      </c>
      <c r="Z17" s="26" t="s">
        <v>2050</v>
      </c>
      <c r="AA17" s="26" t="s">
        <v>2050</v>
      </c>
      <c r="AB17" s="25" t="s">
        <v>2050</v>
      </c>
      <c r="AC17" s="115">
        <f t="shared" si="1"/>
        <v>35</v>
      </c>
      <c r="AD17" s="65">
        <f t="shared" si="0"/>
        <v>25</v>
      </c>
    </row>
    <row r="18" spans="1:30" x14ac:dyDescent="0.25">
      <c r="A18" s="24" t="s">
        <v>180</v>
      </c>
      <c r="B18" s="24" t="s">
        <v>2081</v>
      </c>
      <c r="C18" s="40" t="s">
        <v>2050</v>
      </c>
      <c r="D18" s="24" t="s">
        <v>2082</v>
      </c>
      <c r="E18" s="24" t="s">
        <v>2052</v>
      </c>
      <c r="F18" s="24" t="s">
        <v>15</v>
      </c>
      <c r="G18" s="40"/>
      <c r="H18" s="40" t="s">
        <v>2094</v>
      </c>
      <c r="I18" s="40" t="s">
        <v>2094</v>
      </c>
      <c r="J18" s="24">
        <v>6</v>
      </c>
      <c r="K18" s="24" t="s">
        <v>2094</v>
      </c>
      <c r="L18" s="24" t="s">
        <v>2050</v>
      </c>
      <c r="M18" s="46" t="s">
        <v>2050</v>
      </c>
      <c r="N18" s="54" t="s">
        <v>2050</v>
      </c>
      <c r="O18" s="54"/>
      <c r="P18" s="54">
        <v>3</v>
      </c>
      <c r="Q18" s="55">
        <v>3</v>
      </c>
      <c r="R18" s="55" t="s">
        <v>2050</v>
      </c>
      <c r="S18" s="26" t="s">
        <v>2050</v>
      </c>
      <c r="T18" s="26" t="s">
        <v>2050</v>
      </c>
      <c r="U18" s="26" t="s">
        <v>2050</v>
      </c>
      <c r="V18" s="26" t="s">
        <v>2050</v>
      </c>
      <c r="W18" s="26" t="s">
        <v>2050</v>
      </c>
      <c r="X18" s="26" t="s">
        <v>2050</v>
      </c>
      <c r="Y18" s="26" t="s">
        <v>2050</v>
      </c>
      <c r="Z18" s="26" t="s">
        <v>2050</v>
      </c>
      <c r="AA18" s="26" t="s">
        <v>2050</v>
      </c>
      <c r="AB18" s="25" t="s">
        <v>2050</v>
      </c>
      <c r="AC18" s="115">
        <f t="shared" si="1"/>
        <v>6</v>
      </c>
      <c r="AD18" s="65">
        <f t="shared" si="0"/>
        <v>6</v>
      </c>
    </row>
    <row r="19" spans="1:30" x14ac:dyDescent="0.25">
      <c r="A19" s="24" t="s">
        <v>2083</v>
      </c>
      <c r="B19" s="24" t="s">
        <v>2084</v>
      </c>
      <c r="C19" s="42" t="s">
        <v>2085</v>
      </c>
      <c r="D19" s="24" t="s">
        <v>2086</v>
      </c>
      <c r="E19" s="24" t="s">
        <v>2087</v>
      </c>
      <c r="F19" s="24" t="s">
        <v>15</v>
      </c>
      <c r="G19" s="40"/>
      <c r="H19" s="40" t="s">
        <v>2094</v>
      </c>
      <c r="I19" s="40" t="s">
        <v>2094</v>
      </c>
      <c r="J19" s="24">
        <v>10</v>
      </c>
      <c r="K19" s="24" t="s">
        <v>2094</v>
      </c>
      <c r="L19" s="24" t="s">
        <v>2062</v>
      </c>
      <c r="M19" s="46" t="s">
        <v>2050</v>
      </c>
      <c r="N19" s="54" t="s">
        <v>2050</v>
      </c>
      <c r="O19" s="54"/>
      <c r="P19" s="54">
        <v>5</v>
      </c>
      <c r="Q19" s="55">
        <v>5</v>
      </c>
      <c r="R19" s="55" t="s">
        <v>2050</v>
      </c>
      <c r="S19" s="26" t="s">
        <v>2050</v>
      </c>
      <c r="T19" s="26" t="s">
        <v>2050</v>
      </c>
      <c r="U19" s="26" t="s">
        <v>2050</v>
      </c>
      <c r="V19" s="26" t="s">
        <v>2050</v>
      </c>
      <c r="W19" s="26" t="s">
        <v>2050</v>
      </c>
      <c r="X19" s="26" t="s">
        <v>2050</v>
      </c>
      <c r="Y19" s="26" t="s">
        <v>2050</v>
      </c>
      <c r="Z19" s="26" t="s">
        <v>2050</v>
      </c>
      <c r="AA19" s="26" t="s">
        <v>2050</v>
      </c>
      <c r="AB19" s="25" t="s">
        <v>2050</v>
      </c>
      <c r="AC19" s="115">
        <f t="shared" si="1"/>
        <v>10</v>
      </c>
      <c r="AD19" s="65">
        <f t="shared" si="0"/>
        <v>10</v>
      </c>
    </row>
    <row r="20" spans="1:30" x14ac:dyDescent="0.25">
      <c r="A20" s="24" t="s">
        <v>1225</v>
      </c>
      <c r="B20" s="24" t="s">
        <v>2088</v>
      </c>
      <c r="C20" s="40" t="s">
        <v>2050</v>
      </c>
      <c r="D20" s="24" t="s">
        <v>2089</v>
      </c>
      <c r="E20" s="24" t="s">
        <v>2050</v>
      </c>
      <c r="F20" s="24" t="s">
        <v>15</v>
      </c>
      <c r="G20" s="40"/>
      <c r="H20" s="40" t="s">
        <v>2094</v>
      </c>
      <c r="I20" s="40" t="s">
        <v>2094</v>
      </c>
      <c r="J20" s="24">
        <v>11</v>
      </c>
      <c r="K20" s="24" t="s">
        <v>2094</v>
      </c>
      <c r="L20" s="24" t="s">
        <v>2050</v>
      </c>
      <c r="M20" s="46" t="s">
        <v>2050</v>
      </c>
      <c r="N20" s="54" t="s">
        <v>2050</v>
      </c>
      <c r="O20" s="54" t="s">
        <v>2050</v>
      </c>
      <c r="P20" s="54"/>
      <c r="Q20" s="55">
        <v>5</v>
      </c>
      <c r="R20" s="55">
        <v>6</v>
      </c>
      <c r="S20" s="26" t="s">
        <v>2050</v>
      </c>
      <c r="T20" s="26" t="s">
        <v>2050</v>
      </c>
      <c r="U20" s="26" t="s">
        <v>2050</v>
      </c>
      <c r="V20" s="26" t="s">
        <v>2050</v>
      </c>
      <c r="W20" s="26" t="s">
        <v>2050</v>
      </c>
      <c r="X20" s="26" t="s">
        <v>2050</v>
      </c>
      <c r="Y20" s="26" t="s">
        <v>2050</v>
      </c>
      <c r="Z20" s="26" t="s">
        <v>2050</v>
      </c>
      <c r="AA20" s="26" t="s">
        <v>2050</v>
      </c>
      <c r="AB20" s="25" t="s">
        <v>2050</v>
      </c>
      <c r="AC20" s="115">
        <f t="shared" si="1"/>
        <v>11</v>
      </c>
      <c r="AD20" s="65">
        <f t="shared" si="0"/>
        <v>11</v>
      </c>
    </row>
    <row r="21" spans="1:30" s="20" customFormat="1" x14ac:dyDescent="0.25">
      <c r="A21" s="32" t="s">
        <v>2090</v>
      </c>
      <c r="B21" s="32"/>
      <c r="C21" s="43"/>
      <c r="D21" s="32"/>
      <c r="E21" s="32"/>
      <c r="F21" s="32"/>
      <c r="G21" s="43"/>
      <c r="H21" s="43"/>
      <c r="I21" s="43"/>
      <c r="J21" s="32"/>
      <c r="K21" s="32"/>
      <c r="L21" s="33" t="s">
        <v>2050</v>
      </c>
      <c r="M21" s="49">
        <f t="shared" ref="M21:AD21" si="2">SUM(M2:M20)</f>
        <v>0</v>
      </c>
      <c r="N21" s="59">
        <f t="shared" si="2"/>
        <v>0</v>
      </c>
      <c r="O21" s="59">
        <f t="shared" si="2"/>
        <v>0</v>
      </c>
      <c r="P21" s="59">
        <f t="shared" si="2"/>
        <v>48</v>
      </c>
      <c r="Q21" s="59">
        <f t="shared" si="2"/>
        <v>132</v>
      </c>
      <c r="R21" s="59">
        <f t="shared" si="2"/>
        <v>164</v>
      </c>
      <c r="S21" s="43">
        <f t="shared" si="2"/>
        <v>162</v>
      </c>
      <c r="T21" s="43">
        <f t="shared" si="2"/>
        <v>122</v>
      </c>
      <c r="U21" s="43">
        <f t="shared" si="2"/>
        <v>123</v>
      </c>
      <c r="V21" s="43">
        <f t="shared" si="2"/>
        <v>100</v>
      </c>
      <c r="W21" s="43">
        <f t="shared" si="2"/>
        <v>125</v>
      </c>
      <c r="X21" s="43">
        <f t="shared" si="2"/>
        <v>125</v>
      </c>
      <c r="Y21" s="43">
        <f t="shared" si="2"/>
        <v>240</v>
      </c>
      <c r="Z21" s="43">
        <f t="shared" si="2"/>
        <v>240</v>
      </c>
      <c r="AA21" s="43">
        <f t="shared" si="2"/>
        <v>190</v>
      </c>
      <c r="AB21" s="32">
        <f t="shared" si="2"/>
        <v>2030</v>
      </c>
      <c r="AC21" s="116">
        <f t="shared" si="2"/>
        <v>1771</v>
      </c>
      <c r="AD21" s="66">
        <f t="shared" si="2"/>
        <v>344</v>
      </c>
    </row>
  </sheetData>
  <phoneticPr fontId="1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D5C6D-A352-41AE-9E9F-EAC31D6A5C11}">
  <dimension ref="A1:AD5"/>
  <sheetViews>
    <sheetView workbookViewId="0">
      <selection activeCell="N5" sqref="N5:AA5"/>
    </sheetView>
  </sheetViews>
  <sheetFormatPr defaultRowHeight="15" x14ac:dyDescent="0.25"/>
  <cols>
    <col min="1" max="1" width="18.5703125" bestFit="1" customWidth="1"/>
    <col min="2" max="2" width="11" style="1" bestFit="1" customWidth="1"/>
    <col min="3" max="3" width="14.42578125" style="1" bestFit="1" customWidth="1"/>
    <col min="4" max="4" width="15.7109375" customWidth="1"/>
    <col min="5" max="5" width="15.28515625" customWidth="1"/>
    <col min="6" max="6" width="3.85546875" bestFit="1" customWidth="1"/>
    <col min="7" max="7" width="6" bestFit="1" customWidth="1"/>
    <col min="8" max="9" width="3.85546875" bestFit="1" customWidth="1"/>
    <col min="10" max="10" width="6.85546875" style="11" bestFit="1" customWidth="1"/>
    <col min="11" max="11" width="10.7109375" bestFit="1" customWidth="1"/>
    <col min="12" max="12" width="11.5703125" bestFit="1" customWidth="1"/>
    <col min="13" max="13" width="3.85546875" style="50" bestFit="1" customWidth="1"/>
    <col min="14" max="18" width="6.5703125" style="8" bestFit="1" customWidth="1"/>
    <col min="19" max="27" width="6.5703125" bestFit="1" customWidth="1"/>
    <col min="28" max="28" width="6.85546875" bestFit="1" customWidth="1"/>
    <col min="29" max="29" width="9.85546875" bestFit="1" customWidth="1"/>
    <col min="30" max="30" width="9.140625" style="11"/>
  </cols>
  <sheetData>
    <row r="1" spans="1:30" s="4" customFormat="1" ht="93.75" customHeight="1" x14ac:dyDescent="0.25">
      <c r="A1" s="4" t="s">
        <v>0</v>
      </c>
      <c r="B1" s="4" t="s">
        <v>2018</v>
      </c>
      <c r="C1" s="4" t="s">
        <v>1</v>
      </c>
      <c r="D1" s="4" t="s">
        <v>2</v>
      </c>
      <c r="E1" s="4" t="s">
        <v>3</v>
      </c>
      <c r="F1" s="5" t="s">
        <v>4</v>
      </c>
      <c r="G1" s="5" t="s">
        <v>2019</v>
      </c>
      <c r="H1" s="5" t="s">
        <v>5</v>
      </c>
      <c r="I1" s="5" t="s">
        <v>6</v>
      </c>
      <c r="J1" s="12" t="s">
        <v>2020</v>
      </c>
      <c r="K1" s="5" t="s">
        <v>7</v>
      </c>
      <c r="L1" s="4" t="s">
        <v>9</v>
      </c>
      <c r="M1" s="7" t="s">
        <v>8</v>
      </c>
      <c r="N1" s="9" t="s">
        <v>2037</v>
      </c>
      <c r="O1" s="9" t="s">
        <v>2021</v>
      </c>
      <c r="P1" s="9" t="s">
        <v>2022</v>
      </c>
      <c r="Q1" s="9" t="s">
        <v>2023</v>
      </c>
      <c r="R1" s="9" t="s">
        <v>2024</v>
      </c>
      <c r="S1" s="4" t="s">
        <v>2025</v>
      </c>
      <c r="T1" s="4" t="s">
        <v>2026</v>
      </c>
      <c r="U1" s="4" t="s">
        <v>2027</v>
      </c>
      <c r="V1" s="4" t="s">
        <v>2028</v>
      </c>
      <c r="W1" s="4" t="s">
        <v>2029</v>
      </c>
      <c r="X1" s="4" t="s">
        <v>2030</v>
      </c>
      <c r="Y1" s="4" t="s">
        <v>2031</v>
      </c>
      <c r="Z1" s="4" t="s">
        <v>2032</v>
      </c>
      <c r="AA1" s="4" t="s">
        <v>2033</v>
      </c>
      <c r="AB1" s="5" t="s">
        <v>2034</v>
      </c>
      <c r="AC1" s="5" t="s">
        <v>2035</v>
      </c>
      <c r="AD1" s="64" t="s">
        <v>2036</v>
      </c>
    </row>
    <row r="2" spans="1:30" x14ac:dyDescent="0.25">
      <c r="A2" t="s">
        <v>1262</v>
      </c>
      <c r="B2" s="1" t="s">
        <v>2096</v>
      </c>
      <c r="C2" s="1" t="s">
        <v>1281</v>
      </c>
      <c r="D2" s="3" t="s">
        <v>1282</v>
      </c>
      <c r="E2" s="3" t="s">
        <v>1283</v>
      </c>
      <c r="F2" t="s">
        <v>15</v>
      </c>
      <c r="G2">
        <v>43238</v>
      </c>
      <c r="H2">
        <v>69</v>
      </c>
      <c r="I2">
        <v>0</v>
      </c>
      <c r="J2" s="11">
        <f t="shared" ref="J2:J4" si="0">SUM(H2,-I2)</f>
        <v>69</v>
      </c>
      <c r="K2" s="2">
        <v>45140</v>
      </c>
      <c r="L2" t="s">
        <v>21</v>
      </c>
      <c r="M2" s="6">
        <v>0</v>
      </c>
      <c r="O2" s="8">
        <v>9</v>
      </c>
      <c r="P2" s="8">
        <v>20</v>
      </c>
      <c r="Q2" s="8">
        <v>20</v>
      </c>
      <c r="R2" s="8">
        <v>20</v>
      </c>
      <c r="AC2" s="3">
        <f t="shared" ref="AC2:AC4" si="1">SUM(N2:AB2)</f>
        <v>69</v>
      </c>
      <c r="AD2" s="38">
        <f t="shared" ref="AD2:AD4" si="2">SUM(N2:R2)</f>
        <v>69</v>
      </c>
    </row>
    <row r="3" spans="1:30" x14ac:dyDescent="0.25">
      <c r="A3" t="s">
        <v>1625</v>
      </c>
      <c r="B3" s="1" t="s">
        <v>2097</v>
      </c>
      <c r="C3" s="1" t="s">
        <v>1647</v>
      </c>
      <c r="D3" s="3" t="s">
        <v>1648</v>
      </c>
      <c r="E3" s="3" t="s">
        <v>1649</v>
      </c>
      <c r="F3" t="s">
        <v>15</v>
      </c>
      <c r="G3">
        <v>1864</v>
      </c>
      <c r="H3">
        <v>4</v>
      </c>
      <c r="I3">
        <v>0</v>
      </c>
      <c r="J3" s="11">
        <f t="shared" si="0"/>
        <v>4</v>
      </c>
      <c r="K3" s="2">
        <v>45036</v>
      </c>
      <c r="L3" t="s">
        <v>76</v>
      </c>
      <c r="M3" s="6">
        <v>2</v>
      </c>
      <c r="AC3" s="3">
        <f t="shared" si="1"/>
        <v>0</v>
      </c>
      <c r="AD3" s="38">
        <f t="shared" si="2"/>
        <v>0</v>
      </c>
    </row>
    <row r="4" spans="1:30" x14ac:dyDescent="0.25">
      <c r="A4" t="s">
        <v>606</v>
      </c>
      <c r="B4" s="1" t="s">
        <v>2117</v>
      </c>
      <c r="C4" s="1" t="s">
        <v>607</v>
      </c>
      <c r="D4" s="3" t="s">
        <v>608</v>
      </c>
      <c r="E4" s="3" t="s">
        <v>609</v>
      </c>
      <c r="F4" t="s">
        <v>14</v>
      </c>
      <c r="G4">
        <v>2961</v>
      </c>
      <c r="H4">
        <v>5</v>
      </c>
      <c r="I4">
        <v>0</v>
      </c>
      <c r="J4" s="11">
        <f t="shared" si="0"/>
        <v>5</v>
      </c>
      <c r="K4" s="2">
        <v>45210</v>
      </c>
      <c r="L4" t="s">
        <v>16</v>
      </c>
      <c r="M4" s="6">
        <v>1</v>
      </c>
      <c r="N4" s="8">
        <v>4</v>
      </c>
      <c r="AC4" s="3">
        <f t="shared" si="1"/>
        <v>4</v>
      </c>
      <c r="AD4" s="38">
        <f t="shared" si="2"/>
        <v>4</v>
      </c>
    </row>
    <row r="5" spans="1:30" s="68" customFormat="1" x14ac:dyDescent="0.25">
      <c r="A5" s="32" t="s">
        <v>2119</v>
      </c>
      <c r="H5" s="68">
        <f>SUM(H2:H4)</f>
        <v>78</v>
      </c>
      <c r="I5" s="68">
        <f t="shared" ref="I5:J5" si="3">SUM(I2:I4)</f>
        <v>0</v>
      </c>
      <c r="J5" s="68">
        <f t="shared" si="3"/>
        <v>78</v>
      </c>
      <c r="M5" s="23">
        <f>SUM(M2:M4)</f>
        <v>3</v>
      </c>
      <c r="N5" s="69">
        <f>SUM(N2:N4)</f>
        <v>4</v>
      </c>
      <c r="O5" s="69">
        <f t="shared" ref="O5:R5" si="4">SUM(O2:O4)</f>
        <v>9</v>
      </c>
      <c r="P5" s="69">
        <f t="shared" si="4"/>
        <v>20</v>
      </c>
      <c r="Q5" s="69">
        <f t="shared" si="4"/>
        <v>20</v>
      </c>
      <c r="R5" s="69">
        <f t="shared" si="4"/>
        <v>20</v>
      </c>
      <c r="S5" s="68">
        <f>SUM(S2:S4)</f>
        <v>0</v>
      </c>
      <c r="T5" s="68">
        <f t="shared" ref="T5:AC5" si="5">SUM(T2:T4)</f>
        <v>0</v>
      </c>
      <c r="U5" s="68">
        <f t="shared" si="5"/>
        <v>0</v>
      </c>
      <c r="V5" s="68">
        <f t="shared" si="5"/>
        <v>0</v>
      </c>
      <c r="W5" s="68">
        <f t="shared" si="5"/>
        <v>0</v>
      </c>
      <c r="X5" s="68">
        <f t="shared" si="5"/>
        <v>0</v>
      </c>
      <c r="Y5" s="68">
        <f t="shared" si="5"/>
        <v>0</v>
      </c>
      <c r="Z5" s="68">
        <f t="shared" si="5"/>
        <v>0</v>
      </c>
      <c r="AA5" s="68">
        <f t="shared" si="5"/>
        <v>0</v>
      </c>
      <c r="AB5" s="68">
        <f t="shared" si="5"/>
        <v>0</v>
      </c>
      <c r="AC5" s="68">
        <f t="shared" si="5"/>
        <v>73</v>
      </c>
      <c r="AD5" s="22">
        <f>SUM(AD2:AD4)</f>
        <v>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A1E18-68B5-4070-948E-F57048341AE6}">
  <dimension ref="A1:AD10"/>
  <sheetViews>
    <sheetView workbookViewId="0">
      <selection activeCell="N10" sqref="N10:AA10"/>
    </sheetView>
  </sheetViews>
  <sheetFormatPr defaultRowHeight="15" x14ac:dyDescent="0.25"/>
  <cols>
    <col min="1" max="1" width="14.5703125" customWidth="1"/>
    <col min="2" max="2" width="10" bestFit="1" customWidth="1"/>
    <col min="3" max="3" width="12.85546875" bestFit="1" customWidth="1"/>
    <col min="4" max="4" width="15.7109375" customWidth="1"/>
    <col min="5" max="5" width="13.140625" customWidth="1"/>
    <col min="6" max="6" width="3.7109375" bestFit="1" customWidth="1"/>
    <col min="7" max="7" width="6.5703125" bestFit="1" customWidth="1"/>
    <col min="8" max="9" width="3.7109375" bestFit="1" customWidth="1"/>
    <col min="10" max="10" width="3.7109375" style="11" bestFit="1" customWidth="1"/>
    <col min="11" max="11" width="8.28515625" customWidth="1"/>
    <col min="13" max="13" width="3.7109375" style="50" bestFit="1" customWidth="1"/>
    <col min="14" max="14" width="5.85546875" style="8" customWidth="1"/>
    <col min="15" max="18" width="5.85546875" style="8" bestFit="1" customWidth="1"/>
    <col min="19" max="27" width="5.85546875" bestFit="1" customWidth="1"/>
    <col min="30" max="30" width="9.140625" style="11"/>
  </cols>
  <sheetData>
    <row r="1" spans="1:30" s="37" customFormat="1" ht="84.75" customHeight="1" x14ac:dyDescent="0.25">
      <c r="A1" s="34" t="s">
        <v>0</v>
      </c>
      <c r="B1" s="35" t="s">
        <v>2018</v>
      </c>
      <c r="C1" s="36" t="s">
        <v>2047</v>
      </c>
      <c r="D1" s="34" t="s">
        <v>2</v>
      </c>
      <c r="E1" s="34" t="s">
        <v>3</v>
      </c>
      <c r="F1" s="35" t="s">
        <v>4</v>
      </c>
      <c r="G1" s="44" t="s">
        <v>2091</v>
      </c>
      <c r="H1" s="44" t="s">
        <v>2092</v>
      </c>
      <c r="I1" s="44" t="s">
        <v>2093</v>
      </c>
      <c r="J1" s="67" t="s">
        <v>2048</v>
      </c>
      <c r="K1" s="35" t="s">
        <v>7</v>
      </c>
      <c r="L1" s="34" t="s">
        <v>9</v>
      </c>
      <c r="M1" s="51" t="s">
        <v>8</v>
      </c>
      <c r="N1" s="61" t="s">
        <v>2037</v>
      </c>
      <c r="O1" s="61" t="s">
        <v>2021</v>
      </c>
      <c r="P1" s="61" t="s">
        <v>2022</v>
      </c>
      <c r="Q1" s="62" t="s">
        <v>2023</v>
      </c>
      <c r="R1" s="61" t="s">
        <v>2024</v>
      </c>
      <c r="S1" s="36" t="s">
        <v>2025</v>
      </c>
      <c r="T1" s="36" t="s">
        <v>2026</v>
      </c>
      <c r="U1" s="36" t="s">
        <v>2027</v>
      </c>
      <c r="V1" s="36" t="s">
        <v>2028</v>
      </c>
      <c r="W1" s="36" t="s">
        <v>2029</v>
      </c>
      <c r="X1" s="36" t="s">
        <v>2030</v>
      </c>
      <c r="Y1" s="36" t="s">
        <v>2031</v>
      </c>
      <c r="Z1" s="36" t="s">
        <v>2032</v>
      </c>
      <c r="AA1" s="36" t="s">
        <v>2033</v>
      </c>
      <c r="AB1" s="5" t="s">
        <v>2034</v>
      </c>
      <c r="AC1" s="5" t="s">
        <v>2035</v>
      </c>
      <c r="AD1" s="64" t="s">
        <v>2036</v>
      </c>
    </row>
    <row r="2" spans="1:30" x14ac:dyDescent="0.25">
      <c r="A2" t="s">
        <v>137</v>
      </c>
      <c r="B2" t="s">
        <v>2098</v>
      </c>
      <c r="D2" t="s">
        <v>2099</v>
      </c>
      <c r="F2" t="s">
        <v>15</v>
      </c>
      <c r="H2" t="s">
        <v>2094</v>
      </c>
      <c r="I2" t="s">
        <v>2094</v>
      </c>
      <c r="J2" s="11">
        <v>4</v>
      </c>
      <c r="K2" t="s">
        <v>2094</v>
      </c>
      <c r="S2">
        <v>2</v>
      </c>
      <c r="T2">
        <v>2</v>
      </c>
      <c r="AC2" s="3">
        <f t="shared" ref="AC2" si="0">SUM(N2:AB2)</f>
        <v>4</v>
      </c>
      <c r="AD2" s="38">
        <f t="shared" ref="AD2" si="1">SUM(N2:R2)</f>
        <v>0</v>
      </c>
    </row>
    <row r="3" spans="1:30" x14ac:dyDescent="0.25">
      <c r="A3" t="s">
        <v>1193</v>
      </c>
      <c r="B3" t="s">
        <v>2100</v>
      </c>
      <c r="D3" t="s">
        <v>2101</v>
      </c>
      <c r="F3" t="s">
        <v>15</v>
      </c>
      <c r="H3" t="s">
        <v>2094</v>
      </c>
      <c r="I3" t="s">
        <v>2094</v>
      </c>
      <c r="J3" s="11">
        <v>6</v>
      </c>
      <c r="K3" t="s">
        <v>2094</v>
      </c>
      <c r="S3">
        <v>3</v>
      </c>
      <c r="T3">
        <v>3</v>
      </c>
      <c r="AC3" s="3">
        <f t="shared" ref="AC3:AC9" si="2">SUM(N3:AB3)</f>
        <v>6</v>
      </c>
      <c r="AD3" s="38">
        <f t="shared" ref="AD3:AD9" si="3">SUM(N3:R3)</f>
        <v>0</v>
      </c>
    </row>
    <row r="4" spans="1:30" x14ac:dyDescent="0.25">
      <c r="A4" t="s">
        <v>1225</v>
      </c>
      <c r="B4" t="s">
        <v>2102</v>
      </c>
      <c r="D4" t="s">
        <v>2103</v>
      </c>
      <c r="F4" t="s">
        <v>15</v>
      </c>
      <c r="H4" t="s">
        <v>2094</v>
      </c>
      <c r="I4" t="s">
        <v>2094</v>
      </c>
      <c r="J4" s="11">
        <v>5</v>
      </c>
      <c r="K4" t="s">
        <v>2094</v>
      </c>
      <c r="U4">
        <v>2</v>
      </c>
      <c r="V4">
        <v>3</v>
      </c>
      <c r="AC4" s="3">
        <f t="shared" si="2"/>
        <v>5</v>
      </c>
      <c r="AD4" s="38">
        <f t="shared" si="3"/>
        <v>0</v>
      </c>
    </row>
    <row r="5" spans="1:30" x14ac:dyDescent="0.25">
      <c r="A5" t="s">
        <v>1225</v>
      </c>
      <c r="B5" t="s">
        <v>2104</v>
      </c>
      <c r="D5" t="s">
        <v>2105</v>
      </c>
      <c r="F5" t="s">
        <v>15</v>
      </c>
      <c r="H5" t="s">
        <v>2094</v>
      </c>
      <c r="I5" t="s">
        <v>2094</v>
      </c>
      <c r="J5" s="11">
        <v>20</v>
      </c>
      <c r="K5" t="s">
        <v>2094</v>
      </c>
      <c r="T5">
        <v>5</v>
      </c>
      <c r="U5">
        <v>5</v>
      </c>
      <c r="V5">
        <v>5</v>
      </c>
      <c r="W5">
        <v>5</v>
      </c>
      <c r="AC5" s="3">
        <f t="shared" si="2"/>
        <v>20</v>
      </c>
      <c r="AD5" s="38">
        <f t="shared" si="3"/>
        <v>0</v>
      </c>
    </row>
    <row r="6" spans="1:30" x14ac:dyDescent="0.25">
      <c r="A6" t="s">
        <v>1625</v>
      </c>
      <c r="B6" t="s">
        <v>2106</v>
      </c>
      <c r="D6" t="s">
        <v>2107</v>
      </c>
      <c r="F6" t="s">
        <v>15</v>
      </c>
      <c r="G6">
        <v>17000</v>
      </c>
      <c r="H6" t="s">
        <v>2094</v>
      </c>
      <c r="I6" t="s">
        <v>2094</v>
      </c>
      <c r="J6" s="11">
        <v>20</v>
      </c>
      <c r="K6" t="s">
        <v>2094</v>
      </c>
      <c r="T6">
        <v>5</v>
      </c>
      <c r="U6">
        <v>5</v>
      </c>
      <c r="V6">
        <v>5</v>
      </c>
      <c r="W6">
        <v>5</v>
      </c>
      <c r="AC6" s="3">
        <f t="shared" si="2"/>
        <v>20</v>
      </c>
      <c r="AD6" s="38">
        <f t="shared" si="3"/>
        <v>0</v>
      </c>
    </row>
    <row r="7" spans="1:30" x14ac:dyDescent="0.25">
      <c r="A7" t="s">
        <v>1625</v>
      </c>
      <c r="B7" t="s">
        <v>2108</v>
      </c>
      <c r="D7" t="s">
        <v>2109</v>
      </c>
      <c r="F7" t="s">
        <v>15</v>
      </c>
      <c r="G7">
        <v>2850</v>
      </c>
      <c r="H7" t="s">
        <v>2094</v>
      </c>
      <c r="I7" t="s">
        <v>2094</v>
      </c>
      <c r="J7" s="11">
        <v>3</v>
      </c>
      <c r="K7" t="s">
        <v>2094</v>
      </c>
      <c r="U7">
        <v>3</v>
      </c>
      <c r="AC7" s="3">
        <f t="shared" si="2"/>
        <v>3</v>
      </c>
      <c r="AD7" s="38">
        <f t="shared" si="3"/>
        <v>0</v>
      </c>
    </row>
    <row r="8" spans="1:30" x14ac:dyDescent="0.25">
      <c r="A8" t="s">
        <v>1625</v>
      </c>
      <c r="B8" t="s">
        <v>2110</v>
      </c>
      <c r="C8" t="s">
        <v>2114</v>
      </c>
      <c r="D8" t="s">
        <v>2115</v>
      </c>
      <c r="E8" t="s">
        <v>2120</v>
      </c>
      <c r="F8" t="s">
        <v>15</v>
      </c>
      <c r="G8">
        <v>910</v>
      </c>
      <c r="H8" t="s">
        <v>2094</v>
      </c>
      <c r="I8" t="s">
        <v>2094</v>
      </c>
      <c r="J8" s="11">
        <v>15</v>
      </c>
      <c r="K8" t="s">
        <v>2094</v>
      </c>
      <c r="L8" t="s">
        <v>2062</v>
      </c>
      <c r="Q8" s="8">
        <v>5</v>
      </c>
      <c r="R8" s="8">
        <v>5</v>
      </c>
      <c r="S8">
        <v>5</v>
      </c>
      <c r="AC8" s="3">
        <f t="shared" si="2"/>
        <v>15</v>
      </c>
      <c r="AD8" s="38">
        <f t="shared" si="3"/>
        <v>10</v>
      </c>
    </row>
    <row r="9" spans="1:30" x14ac:dyDescent="0.25">
      <c r="A9" t="s">
        <v>1625</v>
      </c>
      <c r="B9" t="s">
        <v>2111</v>
      </c>
      <c r="C9" t="s">
        <v>2112</v>
      </c>
      <c r="D9" t="s">
        <v>2113</v>
      </c>
      <c r="E9" t="s">
        <v>2121</v>
      </c>
      <c r="F9" t="s">
        <v>15</v>
      </c>
      <c r="G9">
        <v>1850</v>
      </c>
      <c r="H9" t="s">
        <v>2094</v>
      </c>
      <c r="I9" t="s">
        <v>2094</v>
      </c>
      <c r="J9" s="11">
        <v>8</v>
      </c>
      <c r="K9" t="s">
        <v>2094</v>
      </c>
      <c r="L9" t="s">
        <v>2062</v>
      </c>
      <c r="Q9" s="8">
        <v>4</v>
      </c>
      <c r="R9" s="8">
        <v>4</v>
      </c>
      <c r="AC9" s="3">
        <f t="shared" si="2"/>
        <v>8</v>
      </c>
      <c r="AD9" s="38">
        <f t="shared" si="3"/>
        <v>8</v>
      </c>
    </row>
    <row r="10" spans="1:30" s="68" customFormat="1" x14ac:dyDescent="0.25">
      <c r="A10" s="32" t="s">
        <v>2116</v>
      </c>
      <c r="J10" s="22">
        <f>SUM(J2:J9)</f>
        <v>81</v>
      </c>
      <c r="M10" s="23">
        <f>SUM(M2:M9)</f>
        <v>0</v>
      </c>
      <c r="N10" s="69">
        <f t="shared" ref="N10:AD10" si="4">SUM(N2:N9)</f>
        <v>0</v>
      </c>
      <c r="O10" s="69">
        <f t="shared" si="4"/>
        <v>0</v>
      </c>
      <c r="P10" s="69">
        <f t="shared" si="4"/>
        <v>0</v>
      </c>
      <c r="Q10" s="69">
        <f t="shared" si="4"/>
        <v>9</v>
      </c>
      <c r="R10" s="69">
        <f t="shared" si="4"/>
        <v>9</v>
      </c>
      <c r="S10" s="68">
        <f t="shared" si="4"/>
        <v>10</v>
      </c>
      <c r="T10" s="68">
        <f t="shared" si="4"/>
        <v>15</v>
      </c>
      <c r="U10" s="68">
        <f t="shared" si="4"/>
        <v>15</v>
      </c>
      <c r="V10" s="68">
        <f t="shared" si="4"/>
        <v>13</v>
      </c>
      <c r="W10" s="68">
        <f t="shared" si="4"/>
        <v>10</v>
      </c>
      <c r="X10" s="68">
        <f t="shared" si="4"/>
        <v>0</v>
      </c>
      <c r="Y10" s="68">
        <f t="shared" si="4"/>
        <v>0</v>
      </c>
      <c r="Z10" s="68">
        <f t="shared" si="4"/>
        <v>0</v>
      </c>
      <c r="AA10" s="68">
        <f t="shared" si="4"/>
        <v>0</v>
      </c>
      <c r="AB10" s="68">
        <f t="shared" si="4"/>
        <v>0</v>
      </c>
      <c r="AC10" s="68">
        <f t="shared" si="4"/>
        <v>81</v>
      </c>
      <c r="AD10" s="22">
        <f t="shared" si="4"/>
        <v>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F38BC-E35A-46B2-B478-C40697EDCC65}">
  <dimension ref="A1:AD464"/>
  <sheetViews>
    <sheetView topLeftCell="A431" workbookViewId="0">
      <selection activeCell="N464" sqref="N464:AA464"/>
    </sheetView>
  </sheetViews>
  <sheetFormatPr defaultColWidth="9.140625" defaultRowHeight="15" x14ac:dyDescent="0.25"/>
  <cols>
    <col min="1" max="1" width="21.85546875" style="3" bestFit="1" customWidth="1"/>
    <col min="2" max="2" width="11" style="1" bestFit="1" customWidth="1"/>
    <col min="3" max="3" width="15.7109375" style="1" bestFit="1" customWidth="1"/>
    <col min="4" max="4" width="24.42578125" style="3" customWidth="1"/>
    <col min="5" max="5" width="30.85546875" style="3" customWidth="1"/>
    <col min="6" max="6" width="3.7109375" style="3" bestFit="1" customWidth="1"/>
    <col min="7" max="7" width="6" style="3" bestFit="1" customWidth="1"/>
    <col min="8" max="9" width="3.7109375" style="3" bestFit="1" customWidth="1"/>
    <col min="10" max="10" width="6.85546875" style="76" bestFit="1" customWidth="1"/>
    <col min="11" max="11" width="10.5703125" style="3" bestFit="1" customWidth="1"/>
    <col min="12" max="12" width="11.28515625" style="3" bestFit="1" customWidth="1"/>
    <col min="13" max="13" width="3.85546875" style="73" bestFit="1" customWidth="1"/>
    <col min="14" max="18" width="6.5703125" style="75" bestFit="1" customWidth="1"/>
    <col min="19" max="27" width="6.5703125" style="3" bestFit="1" customWidth="1"/>
    <col min="28" max="28" width="6.85546875" style="3" bestFit="1" customWidth="1"/>
    <col min="29" max="29" width="9.85546875" style="3" bestFit="1" customWidth="1"/>
    <col min="30" max="30" width="7" style="38" bestFit="1" customWidth="1"/>
    <col min="31" max="16384" width="9.140625" style="3"/>
  </cols>
  <sheetData>
    <row r="1" spans="1:30" s="4" customFormat="1" ht="95.25" customHeight="1" x14ac:dyDescent="0.25">
      <c r="A1" s="4" t="s">
        <v>0</v>
      </c>
      <c r="B1" s="4" t="s">
        <v>2046</v>
      </c>
      <c r="C1" s="4" t="s">
        <v>1</v>
      </c>
      <c r="D1" s="4" t="s">
        <v>2</v>
      </c>
      <c r="E1" s="4" t="s">
        <v>3</v>
      </c>
      <c r="F1" s="5" t="s">
        <v>4</v>
      </c>
      <c r="G1" s="5" t="s">
        <v>2019</v>
      </c>
      <c r="H1" s="5" t="s">
        <v>5</v>
      </c>
      <c r="I1" s="5" t="s">
        <v>6</v>
      </c>
      <c r="J1" s="12" t="s">
        <v>2020</v>
      </c>
      <c r="K1" s="5" t="s">
        <v>7</v>
      </c>
      <c r="L1" s="4" t="s">
        <v>9</v>
      </c>
      <c r="M1" s="7" t="s">
        <v>8</v>
      </c>
      <c r="N1" s="9" t="s">
        <v>2037</v>
      </c>
      <c r="O1" s="9" t="s">
        <v>2021</v>
      </c>
      <c r="P1" s="9" t="s">
        <v>2022</v>
      </c>
      <c r="Q1" s="9" t="s">
        <v>2023</v>
      </c>
      <c r="R1" s="9" t="s">
        <v>2024</v>
      </c>
      <c r="S1" s="4" t="s">
        <v>2025</v>
      </c>
      <c r="T1" s="4" t="s">
        <v>2026</v>
      </c>
      <c r="U1" s="4" t="s">
        <v>2027</v>
      </c>
      <c r="V1" s="4" t="s">
        <v>2028</v>
      </c>
      <c r="W1" s="4" t="s">
        <v>2029</v>
      </c>
      <c r="X1" s="4" t="s">
        <v>2030</v>
      </c>
      <c r="Y1" s="4" t="s">
        <v>2031</v>
      </c>
      <c r="Z1" s="4" t="s">
        <v>2032</v>
      </c>
      <c r="AA1" s="4" t="s">
        <v>2033</v>
      </c>
      <c r="AB1" s="5" t="s">
        <v>2034</v>
      </c>
      <c r="AC1" s="5" t="s">
        <v>2035</v>
      </c>
      <c r="AD1" s="64" t="s">
        <v>2036</v>
      </c>
    </row>
    <row r="2" spans="1:30" customFormat="1" x14ac:dyDescent="0.25">
      <c r="A2" t="s">
        <v>10</v>
      </c>
      <c r="B2" s="1"/>
      <c r="C2" s="1" t="s">
        <v>11</v>
      </c>
      <c r="D2" s="3" t="s">
        <v>12</v>
      </c>
      <c r="E2" s="3" t="s">
        <v>13</v>
      </c>
      <c r="F2" t="s">
        <v>14</v>
      </c>
      <c r="G2">
        <v>383</v>
      </c>
      <c r="H2">
        <v>1</v>
      </c>
      <c r="I2">
        <v>0</v>
      </c>
      <c r="J2" s="11">
        <f>SUM(H2,-I2)</f>
        <v>1</v>
      </c>
      <c r="K2" s="2">
        <v>45309</v>
      </c>
      <c r="L2" t="s">
        <v>16</v>
      </c>
      <c r="M2" s="6">
        <v>0</v>
      </c>
      <c r="N2" s="8">
        <v>1</v>
      </c>
      <c r="O2" s="8"/>
      <c r="P2" s="8"/>
      <c r="Q2" s="8"/>
      <c r="R2" s="8"/>
      <c r="AC2" s="3">
        <f>SUM(N2:AB2)</f>
        <v>1</v>
      </c>
      <c r="AD2" s="38">
        <f>SUM(N2:R2)</f>
        <v>1</v>
      </c>
    </row>
    <row r="3" spans="1:30" customFormat="1" x14ac:dyDescent="0.25">
      <c r="A3" t="s">
        <v>17</v>
      </c>
      <c r="B3" s="1"/>
      <c r="C3" s="1" t="s">
        <v>18</v>
      </c>
      <c r="D3" s="3" t="s">
        <v>19</v>
      </c>
      <c r="E3" s="3" t="s">
        <v>20</v>
      </c>
      <c r="F3" t="s">
        <v>14</v>
      </c>
      <c r="G3">
        <v>9653</v>
      </c>
      <c r="H3">
        <v>1</v>
      </c>
      <c r="I3">
        <v>0</v>
      </c>
      <c r="J3" s="11">
        <f t="shared" ref="J3:J66" si="0">SUM(H3,-I3)</f>
        <v>1</v>
      </c>
      <c r="K3" s="2">
        <v>44678</v>
      </c>
      <c r="L3" t="s">
        <v>21</v>
      </c>
      <c r="M3" s="6">
        <v>0</v>
      </c>
      <c r="N3" s="8"/>
      <c r="O3" s="8">
        <v>1</v>
      </c>
      <c r="P3" s="8"/>
      <c r="Q3" s="8"/>
      <c r="R3" s="8"/>
      <c r="AC3" s="3">
        <f t="shared" ref="AC3:AC66" si="1">SUM(N3:AB3)</f>
        <v>1</v>
      </c>
      <c r="AD3" s="38">
        <f t="shared" ref="AD3:AD66" si="2">SUM(N3:R3)</f>
        <v>1</v>
      </c>
    </row>
    <row r="4" spans="1:30" customFormat="1" x14ac:dyDescent="0.25">
      <c r="A4" t="s">
        <v>22</v>
      </c>
      <c r="B4" s="1"/>
      <c r="C4" s="1" t="s">
        <v>23</v>
      </c>
      <c r="D4" s="3" t="s">
        <v>24</v>
      </c>
      <c r="E4" s="3" t="s">
        <v>25</v>
      </c>
      <c r="F4" t="s">
        <v>14</v>
      </c>
      <c r="G4">
        <v>1748</v>
      </c>
      <c r="H4">
        <v>1</v>
      </c>
      <c r="I4">
        <v>0</v>
      </c>
      <c r="J4" s="11">
        <f t="shared" si="0"/>
        <v>1</v>
      </c>
      <c r="K4" s="2">
        <v>44788</v>
      </c>
      <c r="L4" t="s">
        <v>21</v>
      </c>
      <c r="M4" s="6">
        <v>0</v>
      </c>
      <c r="N4" s="8"/>
      <c r="O4" s="8">
        <v>1</v>
      </c>
      <c r="P4" s="8"/>
      <c r="Q4" s="8"/>
      <c r="R4" s="8"/>
      <c r="AC4" s="3">
        <f t="shared" si="1"/>
        <v>1</v>
      </c>
      <c r="AD4" s="38">
        <f t="shared" si="2"/>
        <v>1</v>
      </c>
    </row>
    <row r="5" spans="1:30" customFormat="1" x14ac:dyDescent="0.25">
      <c r="A5" t="s">
        <v>22</v>
      </c>
      <c r="B5" s="1"/>
      <c r="C5" s="1" t="s">
        <v>29</v>
      </c>
      <c r="D5" s="3" t="s">
        <v>30</v>
      </c>
      <c r="E5" s="3" t="s">
        <v>31</v>
      </c>
      <c r="F5" t="s">
        <v>14</v>
      </c>
      <c r="G5">
        <v>1988</v>
      </c>
      <c r="H5">
        <v>1</v>
      </c>
      <c r="I5">
        <v>0</v>
      </c>
      <c r="J5" s="11">
        <f t="shared" si="0"/>
        <v>1</v>
      </c>
      <c r="K5" s="2">
        <v>45138</v>
      </c>
      <c r="L5" t="s">
        <v>21</v>
      </c>
      <c r="M5" s="6">
        <v>0</v>
      </c>
      <c r="N5" s="8"/>
      <c r="O5" s="8">
        <v>1</v>
      </c>
      <c r="P5" s="8"/>
      <c r="Q5" s="8"/>
      <c r="R5" s="8"/>
      <c r="AC5" s="3">
        <f t="shared" si="1"/>
        <v>1</v>
      </c>
      <c r="AD5" s="38">
        <f t="shared" si="2"/>
        <v>1</v>
      </c>
    </row>
    <row r="6" spans="1:30" customFormat="1" x14ac:dyDescent="0.25">
      <c r="A6" t="s">
        <v>22</v>
      </c>
      <c r="B6" s="1"/>
      <c r="C6" s="1" t="s">
        <v>32</v>
      </c>
      <c r="D6" s="3" t="s">
        <v>33</v>
      </c>
      <c r="E6" s="3" t="s">
        <v>34</v>
      </c>
      <c r="F6" t="s">
        <v>14</v>
      </c>
      <c r="G6">
        <v>2599</v>
      </c>
      <c r="H6">
        <v>4</v>
      </c>
      <c r="I6">
        <v>0</v>
      </c>
      <c r="J6" s="11">
        <f t="shared" si="0"/>
        <v>4</v>
      </c>
      <c r="K6" s="2">
        <v>45755</v>
      </c>
      <c r="L6" t="s">
        <v>16</v>
      </c>
      <c r="M6" s="6">
        <v>0</v>
      </c>
      <c r="N6" s="8">
        <v>2</v>
      </c>
      <c r="O6" s="8">
        <v>2</v>
      </c>
      <c r="P6" s="8"/>
      <c r="Q6" s="8"/>
      <c r="R6" s="8"/>
      <c r="AC6" s="3">
        <f t="shared" si="1"/>
        <v>4</v>
      </c>
      <c r="AD6" s="38">
        <f t="shared" si="2"/>
        <v>4</v>
      </c>
    </row>
    <row r="7" spans="1:30" customFormat="1" x14ac:dyDescent="0.25">
      <c r="A7" t="s">
        <v>22</v>
      </c>
      <c r="B7" s="1"/>
      <c r="C7" s="1" t="s">
        <v>35</v>
      </c>
      <c r="D7" s="3" t="s">
        <v>36</v>
      </c>
      <c r="E7" s="3" t="s">
        <v>37</v>
      </c>
      <c r="F7" t="s">
        <v>14</v>
      </c>
      <c r="G7">
        <v>1598</v>
      </c>
      <c r="H7">
        <v>1</v>
      </c>
      <c r="I7">
        <v>0</v>
      </c>
      <c r="J7" s="11">
        <f t="shared" si="0"/>
        <v>1</v>
      </c>
      <c r="K7" s="2">
        <v>45930</v>
      </c>
      <c r="L7" t="s">
        <v>16</v>
      </c>
      <c r="M7" s="6">
        <v>0</v>
      </c>
      <c r="N7" s="8">
        <v>1</v>
      </c>
      <c r="O7" s="8"/>
      <c r="P7" s="8"/>
      <c r="Q7" s="8"/>
      <c r="R7" s="8"/>
      <c r="AC7" s="3">
        <f t="shared" si="1"/>
        <v>1</v>
      </c>
      <c r="AD7" s="38">
        <f t="shared" si="2"/>
        <v>1</v>
      </c>
    </row>
    <row r="8" spans="1:30" customFormat="1" x14ac:dyDescent="0.25">
      <c r="A8" t="s">
        <v>38</v>
      </c>
      <c r="B8" s="1"/>
      <c r="C8" s="1" t="s">
        <v>42</v>
      </c>
      <c r="D8" s="3" t="s">
        <v>43</v>
      </c>
      <c r="E8" s="3" t="s">
        <v>44</v>
      </c>
      <c r="F8" t="s">
        <v>15</v>
      </c>
      <c r="G8">
        <v>3053</v>
      </c>
      <c r="H8">
        <v>2</v>
      </c>
      <c r="I8">
        <v>0</v>
      </c>
      <c r="J8" s="11">
        <f t="shared" si="0"/>
        <v>2</v>
      </c>
      <c r="K8" s="2">
        <v>43578</v>
      </c>
      <c r="L8" t="s">
        <v>16</v>
      </c>
      <c r="M8" s="6">
        <v>0</v>
      </c>
      <c r="N8" s="8">
        <v>2</v>
      </c>
      <c r="O8" s="8"/>
      <c r="P8" s="8"/>
      <c r="Q8" s="8"/>
      <c r="R8" s="8"/>
      <c r="AC8" s="3">
        <f t="shared" si="1"/>
        <v>2</v>
      </c>
      <c r="AD8" s="38">
        <f t="shared" si="2"/>
        <v>2</v>
      </c>
    </row>
    <row r="9" spans="1:30" customFormat="1" x14ac:dyDescent="0.25">
      <c r="A9" t="s">
        <v>38</v>
      </c>
      <c r="B9" s="1"/>
      <c r="C9" s="1" t="s">
        <v>45</v>
      </c>
      <c r="D9" s="3" t="s">
        <v>46</v>
      </c>
      <c r="E9" s="3" t="s">
        <v>47</v>
      </c>
      <c r="F9" t="s">
        <v>15</v>
      </c>
      <c r="G9">
        <v>1080</v>
      </c>
      <c r="H9">
        <v>1</v>
      </c>
      <c r="I9">
        <v>0</v>
      </c>
      <c r="J9" s="11">
        <f t="shared" si="0"/>
        <v>1</v>
      </c>
      <c r="K9" s="2">
        <v>45230</v>
      </c>
      <c r="L9" t="s">
        <v>16</v>
      </c>
      <c r="M9" s="6">
        <v>0</v>
      </c>
      <c r="N9" s="8">
        <v>1</v>
      </c>
      <c r="O9" s="8"/>
      <c r="P9" s="8"/>
      <c r="Q9" s="8"/>
      <c r="R9" s="8"/>
      <c r="AC9" s="3">
        <f t="shared" si="1"/>
        <v>1</v>
      </c>
      <c r="AD9" s="38">
        <f t="shared" si="2"/>
        <v>1</v>
      </c>
    </row>
    <row r="10" spans="1:30" customFormat="1" x14ac:dyDescent="0.25">
      <c r="A10" t="s">
        <v>48</v>
      </c>
      <c r="B10" s="1"/>
      <c r="C10" s="1" t="s">
        <v>49</v>
      </c>
      <c r="D10" s="3" t="s">
        <v>50</v>
      </c>
      <c r="E10" s="3" t="s">
        <v>51</v>
      </c>
      <c r="F10" t="s">
        <v>14</v>
      </c>
      <c r="G10">
        <v>350</v>
      </c>
      <c r="H10">
        <v>1</v>
      </c>
      <c r="I10">
        <v>0</v>
      </c>
      <c r="J10" s="11">
        <f t="shared" si="0"/>
        <v>1</v>
      </c>
      <c r="K10" s="2">
        <v>44706</v>
      </c>
      <c r="L10" t="s">
        <v>21</v>
      </c>
      <c r="M10" s="6">
        <v>0</v>
      </c>
      <c r="N10" s="8"/>
      <c r="O10" s="8">
        <v>1</v>
      </c>
      <c r="P10" s="8"/>
      <c r="Q10" s="8"/>
      <c r="R10" s="8"/>
      <c r="AC10" s="3">
        <f t="shared" si="1"/>
        <v>1</v>
      </c>
      <c r="AD10" s="38">
        <f t="shared" si="2"/>
        <v>1</v>
      </c>
    </row>
    <row r="11" spans="1:30" customFormat="1" x14ac:dyDescent="0.25">
      <c r="A11" t="s">
        <v>48</v>
      </c>
      <c r="B11" s="1"/>
      <c r="C11" s="1" t="s">
        <v>52</v>
      </c>
      <c r="D11" s="3" t="s">
        <v>53</v>
      </c>
      <c r="E11" s="3" t="s">
        <v>54</v>
      </c>
      <c r="F11" t="s">
        <v>15</v>
      </c>
      <c r="G11">
        <v>3465</v>
      </c>
      <c r="H11">
        <v>2</v>
      </c>
      <c r="I11">
        <v>0</v>
      </c>
      <c r="J11" s="11">
        <f t="shared" si="0"/>
        <v>2</v>
      </c>
      <c r="K11" s="2">
        <v>45022</v>
      </c>
      <c r="L11" t="s">
        <v>21</v>
      </c>
      <c r="M11" s="6">
        <v>0</v>
      </c>
      <c r="N11" s="8"/>
      <c r="O11" s="8"/>
      <c r="P11" s="8">
        <v>1</v>
      </c>
      <c r="Q11" s="8">
        <v>1</v>
      </c>
      <c r="R11" s="8"/>
      <c r="AC11" s="3">
        <f t="shared" si="1"/>
        <v>2</v>
      </c>
      <c r="AD11" s="38">
        <f t="shared" si="2"/>
        <v>2</v>
      </c>
    </row>
    <row r="12" spans="1:30" customFormat="1" x14ac:dyDescent="0.25">
      <c r="A12" t="s">
        <v>48</v>
      </c>
      <c r="B12" s="1"/>
      <c r="C12" s="1" t="s">
        <v>58</v>
      </c>
      <c r="D12" s="3" t="s">
        <v>59</v>
      </c>
      <c r="E12" s="3" t="s">
        <v>60</v>
      </c>
      <c r="F12" t="s">
        <v>14</v>
      </c>
      <c r="G12">
        <v>4012</v>
      </c>
      <c r="H12">
        <v>1</v>
      </c>
      <c r="I12">
        <v>0</v>
      </c>
      <c r="J12" s="11">
        <f t="shared" si="0"/>
        <v>1</v>
      </c>
      <c r="K12" s="2">
        <v>45350</v>
      </c>
      <c r="L12" t="s">
        <v>16</v>
      </c>
      <c r="M12" s="6">
        <v>0</v>
      </c>
      <c r="N12" s="8">
        <v>1</v>
      </c>
      <c r="O12" s="8"/>
      <c r="P12" s="8"/>
      <c r="Q12" s="8"/>
      <c r="R12" s="8"/>
      <c r="AC12" s="3">
        <f t="shared" si="1"/>
        <v>1</v>
      </c>
      <c r="AD12" s="38">
        <f t="shared" si="2"/>
        <v>1</v>
      </c>
    </row>
    <row r="13" spans="1:30" customFormat="1" x14ac:dyDescent="0.25">
      <c r="A13" t="s">
        <v>48</v>
      </c>
      <c r="B13" s="1"/>
      <c r="C13" s="1" t="s">
        <v>61</v>
      </c>
      <c r="D13" s="3" t="s">
        <v>62</v>
      </c>
      <c r="E13" s="3" t="s">
        <v>63</v>
      </c>
      <c r="F13" t="s">
        <v>15</v>
      </c>
      <c r="G13">
        <v>5124</v>
      </c>
      <c r="H13">
        <v>1</v>
      </c>
      <c r="I13">
        <v>0</v>
      </c>
      <c r="J13" s="11">
        <f t="shared" si="0"/>
        <v>1</v>
      </c>
      <c r="K13" s="2">
        <v>45364</v>
      </c>
      <c r="L13" t="s">
        <v>16</v>
      </c>
      <c r="M13" s="6">
        <v>0</v>
      </c>
      <c r="N13" s="8">
        <v>1</v>
      </c>
      <c r="O13" s="8"/>
      <c r="P13" s="8"/>
      <c r="Q13" s="8"/>
      <c r="R13" s="8"/>
      <c r="AC13" s="3">
        <f t="shared" si="1"/>
        <v>1</v>
      </c>
      <c r="AD13" s="38">
        <f t="shared" si="2"/>
        <v>1</v>
      </c>
    </row>
    <row r="14" spans="1:30" customFormat="1" x14ac:dyDescent="0.25">
      <c r="A14" t="s">
        <v>48</v>
      </c>
      <c r="B14" s="1"/>
      <c r="C14" s="1" t="s">
        <v>67</v>
      </c>
      <c r="D14" s="3" t="s">
        <v>68</v>
      </c>
      <c r="E14" s="3" t="s">
        <v>69</v>
      </c>
      <c r="F14" t="s">
        <v>14</v>
      </c>
      <c r="G14">
        <v>2741</v>
      </c>
      <c r="H14">
        <v>1</v>
      </c>
      <c r="I14">
        <v>0</v>
      </c>
      <c r="J14" s="11">
        <f t="shared" si="0"/>
        <v>1</v>
      </c>
      <c r="K14" s="2">
        <v>45567</v>
      </c>
      <c r="L14" t="s">
        <v>16</v>
      </c>
      <c r="M14" s="6">
        <v>0</v>
      </c>
      <c r="N14" s="8">
        <v>1</v>
      </c>
      <c r="O14" s="8"/>
      <c r="P14" s="8"/>
      <c r="Q14" s="8"/>
      <c r="R14" s="8"/>
      <c r="AC14" s="3">
        <f t="shared" si="1"/>
        <v>1</v>
      </c>
      <c r="AD14" s="38">
        <f t="shared" si="2"/>
        <v>1</v>
      </c>
    </row>
    <row r="15" spans="1:30" customFormat="1" x14ac:dyDescent="0.25">
      <c r="A15" t="s">
        <v>48</v>
      </c>
      <c r="B15" s="1"/>
      <c r="C15" s="1" t="s">
        <v>70</v>
      </c>
      <c r="D15" s="3" t="s">
        <v>71</v>
      </c>
      <c r="E15" s="3" t="s">
        <v>72</v>
      </c>
      <c r="F15" t="s">
        <v>15</v>
      </c>
      <c r="G15">
        <v>1966</v>
      </c>
      <c r="H15">
        <v>1</v>
      </c>
      <c r="I15">
        <v>0</v>
      </c>
      <c r="J15" s="11">
        <f t="shared" si="0"/>
        <v>1</v>
      </c>
      <c r="K15" s="2">
        <v>45576</v>
      </c>
      <c r="L15" t="s">
        <v>16</v>
      </c>
      <c r="M15" s="6">
        <v>0</v>
      </c>
      <c r="N15" s="8">
        <v>1</v>
      </c>
      <c r="O15" s="8"/>
      <c r="P15" s="8"/>
      <c r="Q15" s="8"/>
      <c r="R15" s="8"/>
      <c r="AC15" s="3">
        <f t="shared" si="1"/>
        <v>1</v>
      </c>
      <c r="AD15" s="38">
        <f t="shared" si="2"/>
        <v>1</v>
      </c>
    </row>
    <row r="16" spans="1:30" customFormat="1" x14ac:dyDescent="0.25">
      <c r="A16" t="s">
        <v>80</v>
      </c>
      <c r="B16" s="1"/>
      <c r="C16" s="1" t="s">
        <v>81</v>
      </c>
      <c r="D16" s="3" t="s">
        <v>82</v>
      </c>
      <c r="E16" s="3" t="s">
        <v>83</v>
      </c>
      <c r="F16" t="s">
        <v>14</v>
      </c>
      <c r="G16">
        <v>94</v>
      </c>
      <c r="H16">
        <v>1</v>
      </c>
      <c r="I16">
        <v>0</v>
      </c>
      <c r="J16" s="11">
        <f t="shared" si="0"/>
        <v>1</v>
      </c>
      <c r="K16" s="2">
        <v>44355</v>
      </c>
      <c r="L16" t="s">
        <v>21</v>
      </c>
      <c r="M16" s="6">
        <v>0</v>
      </c>
      <c r="N16" s="8"/>
      <c r="O16" s="8">
        <v>1</v>
      </c>
      <c r="P16" s="8"/>
      <c r="Q16" s="8"/>
      <c r="R16" s="8"/>
      <c r="AC16" s="3">
        <f t="shared" si="1"/>
        <v>1</v>
      </c>
      <c r="AD16" s="38">
        <f t="shared" si="2"/>
        <v>1</v>
      </c>
    </row>
    <row r="17" spans="1:30" customFormat="1" x14ac:dyDescent="0.25">
      <c r="A17" t="s">
        <v>80</v>
      </c>
      <c r="B17" s="1"/>
      <c r="C17" s="1" t="s">
        <v>90</v>
      </c>
      <c r="D17" s="3" t="s">
        <v>91</v>
      </c>
      <c r="E17" s="3" t="s">
        <v>92</v>
      </c>
      <c r="F17" t="s">
        <v>15</v>
      </c>
      <c r="G17">
        <v>6856</v>
      </c>
      <c r="H17">
        <v>1</v>
      </c>
      <c r="I17">
        <v>0</v>
      </c>
      <c r="J17" s="11">
        <f t="shared" si="0"/>
        <v>1</v>
      </c>
      <c r="K17" s="2">
        <v>45050</v>
      </c>
      <c r="L17" t="s">
        <v>16</v>
      </c>
      <c r="M17" s="6">
        <v>0</v>
      </c>
      <c r="N17" s="8">
        <v>1</v>
      </c>
      <c r="O17" s="8"/>
      <c r="P17" s="8"/>
      <c r="Q17" s="8"/>
      <c r="R17" s="8"/>
      <c r="AC17" s="3">
        <f t="shared" si="1"/>
        <v>1</v>
      </c>
      <c r="AD17" s="38">
        <f t="shared" si="2"/>
        <v>1</v>
      </c>
    </row>
    <row r="18" spans="1:30" customFormat="1" x14ac:dyDescent="0.25">
      <c r="A18" t="s">
        <v>80</v>
      </c>
      <c r="B18" s="1"/>
      <c r="C18" s="1" t="s">
        <v>102</v>
      </c>
      <c r="D18" s="3" t="s">
        <v>103</v>
      </c>
      <c r="E18" s="3" t="s">
        <v>104</v>
      </c>
      <c r="F18" t="s">
        <v>14</v>
      </c>
      <c r="G18">
        <v>306</v>
      </c>
      <c r="H18">
        <v>1</v>
      </c>
      <c r="I18">
        <v>0</v>
      </c>
      <c r="J18" s="11">
        <f t="shared" si="0"/>
        <v>1</v>
      </c>
      <c r="K18" s="2">
        <v>45887</v>
      </c>
      <c r="L18" t="s">
        <v>21</v>
      </c>
      <c r="M18" s="6">
        <v>0</v>
      </c>
      <c r="N18" s="8"/>
      <c r="O18" s="8">
        <v>1</v>
      </c>
      <c r="P18" s="8"/>
      <c r="Q18" s="8"/>
      <c r="R18" s="8"/>
      <c r="AC18" s="3">
        <f t="shared" si="1"/>
        <v>1</v>
      </c>
      <c r="AD18" s="38">
        <f t="shared" si="2"/>
        <v>1</v>
      </c>
    </row>
    <row r="19" spans="1:30" customFormat="1" x14ac:dyDescent="0.25">
      <c r="A19" t="s">
        <v>114</v>
      </c>
      <c r="B19" s="1"/>
      <c r="C19" s="1" t="s">
        <v>127</v>
      </c>
      <c r="D19" s="3" t="s">
        <v>128</v>
      </c>
      <c r="E19" s="3" t="s">
        <v>129</v>
      </c>
      <c r="F19" t="s">
        <v>14</v>
      </c>
      <c r="G19">
        <v>0</v>
      </c>
      <c r="H19">
        <v>1</v>
      </c>
      <c r="I19">
        <v>0</v>
      </c>
      <c r="J19" s="11">
        <f t="shared" si="0"/>
        <v>1</v>
      </c>
      <c r="K19" s="2">
        <v>46062</v>
      </c>
      <c r="L19" t="s">
        <v>21</v>
      </c>
      <c r="M19" s="6">
        <v>0</v>
      </c>
      <c r="N19" s="8"/>
      <c r="O19" s="8">
        <v>1</v>
      </c>
      <c r="P19" s="8"/>
      <c r="Q19" s="8"/>
      <c r="R19" s="8"/>
      <c r="AC19" s="3">
        <f t="shared" si="1"/>
        <v>1</v>
      </c>
      <c r="AD19" s="38">
        <f t="shared" si="2"/>
        <v>1</v>
      </c>
    </row>
    <row r="20" spans="1:30" customFormat="1" x14ac:dyDescent="0.25">
      <c r="A20" t="s">
        <v>130</v>
      </c>
      <c r="B20" s="1"/>
      <c r="C20" s="1" t="s">
        <v>131</v>
      </c>
      <c r="D20" s="3" t="s">
        <v>132</v>
      </c>
      <c r="E20" s="3" t="s">
        <v>133</v>
      </c>
      <c r="F20" t="s">
        <v>14</v>
      </c>
      <c r="G20">
        <v>0.3</v>
      </c>
      <c r="H20">
        <v>1</v>
      </c>
      <c r="I20">
        <v>0</v>
      </c>
      <c r="J20" s="11">
        <f t="shared" si="0"/>
        <v>1</v>
      </c>
      <c r="K20" s="2">
        <v>42543</v>
      </c>
      <c r="L20" t="s">
        <v>16</v>
      </c>
      <c r="M20" s="6">
        <v>0</v>
      </c>
      <c r="N20" s="8">
        <v>1</v>
      </c>
      <c r="O20" s="8"/>
      <c r="P20" s="8"/>
      <c r="Q20" s="8"/>
      <c r="R20" s="8"/>
      <c r="AC20" s="3">
        <f t="shared" si="1"/>
        <v>1</v>
      </c>
      <c r="AD20" s="38">
        <f t="shared" si="2"/>
        <v>1</v>
      </c>
    </row>
    <row r="21" spans="1:30" customFormat="1" x14ac:dyDescent="0.25">
      <c r="A21" t="s">
        <v>130</v>
      </c>
      <c r="B21" s="1"/>
      <c r="C21" s="1" t="s">
        <v>134</v>
      </c>
      <c r="D21" s="3" t="s">
        <v>135</v>
      </c>
      <c r="E21" s="3" t="s">
        <v>136</v>
      </c>
      <c r="F21" t="s">
        <v>15</v>
      </c>
      <c r="G21">
        <v>500</v>
      </c>
      <c r="H21">
        <v>1</v>
      </c>
      <c r="I21">
        <v>0</v>
      </c>
      <c r="J21" s="11">
        <f t="shared" si="0"/>
        <v>1</v>
      </c>
      <c r="K21" s="2">
        <v>45755</v>
      </c>
      <c r="L21" t="s">
        <v>21</v>
      </c>
      <c r="M21" s="6">
        <v>0</v>
      </c>
      <c r="N21" s="8"/>
      <c r="O21" s="8">
        <v>1</v>
      </c>
      <c r="P21" s="8"/>
      <c r="Q21" s="8"/>
      <c r="R21" s="8"/>
      <c r="AC21" s="3">
        <f t="shared" si="1"/>
        <v>1</v>
      </c>
      <c r="AD21" s="38">
        <f t="shared" si="2"/>
        <v>1</v>
      </c>
    </row>
    <row r="22" spans="1:30" customFormat="1" x14ac:dyDescent="0.25">
      <c r="A22" t="s">
        <v>137</v>
      </c>
      <c r="B22" s="1"/>
      <c r="C22" s="1" t="s">
        <v>138</v>
      </c>
      <c r="D22" s="3" t="s">
        <v>139</v>
      </c>
      <c r="E22" s="3" t="s">
        <v>140</v>
      </c>
      <c r="F22" t="s">
        <v>15</v>
      </c>
      <c r="G22">
        <v>214</v>
      </c>
      <c r="H22">
        <v>1</v>
      </c>
      <c r="I22">
        <v>0</v>
      </c>
      <c r="J22" s="11">
        <f t="shared" si="0"/>
        <v>1</v>
      </c>
      <c r="K22" s="2">
        <v>43238</v>
      </c>
      <c r="L22" t="s">
        <v>16</v>
      </c>
      <c r="M22" s="6">
        <v>0</v>
      </c>
      <c r="N22" s="8">
        <v>1</v>
      </c>
      <c r="O22" s="8"/>
      <c r="P22" s="8"/>
      <c r="Q22" s="8"/>
      <c r="R22" s="8"/>
      <c r="AC22" s="3">
        <f t="shared" si="1"/>
        <v>1</v>
      </c>
      <c r="AD22" s="38">
        <f t="shared" si="2"/>
        <v>1</v>
      </c>
    </row>
    <row r="23" spans="1:30" customFormat="1" x14ac:dyDescent="0.25">
      <c r="A23" t="s">
        <v>137</v>
      </c>
      <c r="B23" s="1"/>
      <c r="C23" s="1" t="s">
        <v>141</v>
      </c>
      <c r="D23" s="3" t="s">
        <v>142</v>
      </c>
      <c r="E23" s="3" t="s">
        <v>143</v>
      </c>
      <c r="F23" t="s">
        <v>15</v>
      </c>
      <c r="G23">
        <v>547</v>
      </c>
      <c r="H23">
        <v>1</v>
      </c>
      <c r="I23">
        <v>0</v>
      </c>
      <c r="J23" s="11">
        <f t="shared" si="0"/>
        <v>1</v>
      </c>
      <c r="K23" s="2">
        <v>44488</v>
      </c>
      <c r="L23" t="s">
        <v>16</v>
      </c>
      <c r="M23" s="6">
        <v>0</v>
      </c>
      <c r="N23" s="8">
        <v>1</v>
      </c>
      <c r="O23" s="8"/>
      <c r="P23" s="8"/>
      <c r="Q23" s="8"/>
      <c r="R23" s="8"/>
      <c r="AC23" s="3">
        <f t="shared" si="1"/>
        <v>1</v>
      </c>
      <c r="AD23" s="38">
        <f t="shared" si="2"/>
        <v>1</v>
      </c>
    </row>
    <row r="24" spans="1:30" customFormat="1" x14ac:dyDescent="0.25">
      <c r="A24" t="s">
        <v>150</v>
      </c>
      <c r="B24" s="1"/>
      <c r="C24" s="1" t="s">
        <v>155</v>
      </c>
      <c r="D24" s="3" t="s">
        <v>156</v>
      </c>
      <c r="E24" s="3" t="s">
        <v>157</v>
      </c>
      <c r="F24" t="s">
        <v>14</v>
      </c>
      <c r="G24">
        <v>6374</v>
      </c>
      <c r="H24">
        <v>1</v>
      </c>
      <c r="I24">
        <v>0</v>
      </c>
      <c r="J24" s="11">
        <f t="shared" si="0"/>
        <v>1</v>
      </c>
      <c r="K24" s="2">
        <v>43636</v>
      </c>
      <c r="L24" t="s">
        <v>16</v>
      </c>
      <c r="M24" s="6">
        <v>0</v>
      </c>
      <c r="N24" s="8">
        <v>1</v>
      </c>
      <c r="O24" s="8"/>
      <c r="P24" s="8"/>
      <c r="Q24" s="8"/>
      <c r="R24" s="8"/>
      <c r="AC24" s="3">
        <f t="shared" si="1"/>
        <v>1</v>
      </c>
      <c r="AD24" s="38">
        <f t="shared" si="2"/>
        <v>1</v>
      </c>
    </row>
    <row r="25" spans="1:30" customFormat="1" x14ac:dyDescent="0.25">
      <c r="A25" t="s">
        <v>150</v>
      </c>
      <c r="B25" s="1"/>
      <c r="C25" s="1" t="s">
        <v>158</v>
      </c>
      <c r="D25" s="3" t="s">
        <v>159</v>
      </c>
      <c r="E25" s="3" t="s">
        <v>160</v>
      </c>
      <c r="F25" t="s">
        <v>14</v>
      </c>
      <c r="G25">
        <v>1699</v>
      </c>
      <c r="H25">
        <v>2</v>
      </c>
      <c r="I25">
        <v>0</v>
      </c>
      <c r="J25" s="11">
        <f t="shared" si="0"/>
        <v>2</v>
      </c>
      <c r="K25" s="2">
        <v>45520</v>
      </c>
      <c r="L25" t="s">
        <v>16</v>
      </c>
      <c r="M25" s="6">
        <v>0</v>
      </c>
      <c r="N25" s="8">
        <v>2</v>
      </c>
      <c r="O25" s="8"/>
      <c r="P25" s="8"/>
      <c r="Q25" s="8"/>
      <c r="R25" s="8"/>
      <c r="AC25" s="3">
        <f t="shared" si="1"/>
        <v>2</v>
      </c>
      <c r="AD25" s="38">
        <f t="shared" si="2"/>
        <v>2</v>
      </c>
    </row>
    <row r="26" spans="1:30" customFormat="1" x14ac:dyDescent="0.25">
      <c r="A26" t="s">
        <v>161</v>
      </c>
      <c r="B26" s="1"/>
      <c r="C26" s="1" t="s">
        <v>162</v>
      </c>
      <c r="D26" s="3" t="s">
        <v>163</v>
      </c>
      <c r="E26" s="3" t="s">
        <v>164</v>
      </c>
      <c r="F26" t="s">
        <v>14</v>
      </c>
      <c r="G26">
        <v>0</v>
      </c>
      <c r="H26">
        <v>1</v>
      </c>
      <c r="I26">
        <v>0</v>
      </c>
      <c r="J26" s="11">
        <f t="shared" si="0"/>
        <v>1</v>
      </c>
      <c r="K26" s="2">
        <v>38076</v>
      </c>
      <c r="L26" t="s">
        <v>16</v>
      </c>
      <c r="M26" s="6">
        <v>0</v>
      </c>
      <c r="N26" s="8"/>
      <c r="O26" s="8"/>
      <c r="P26" s="8"/>
      <c r="Q26" s="8">
        <v>1</v>
      </c>
      <c r="R26" s="8"/>
      <c r="AC26" s="3">
        <f t="shared" si="1"/>
        <v>1</v>
      </c>
      <c r="AD26" s="38">
        <f t="shared" si="2"/>
        <v>1</v>
      </c>
    </row>
    <row r="27" spans="1:30" customFormat="1" x14ac:dyDescent="0.25">
      <c r="A27" t="s">
        <v>161</v>
      </c>
      <c r="B27" s="1"/>
      <c r="C27" s="1" t="s">
        <v>165</v>
      </c>
      <c r="D27" s="3" t="s">
        <v>166</v>
      </c>
      <c r="E27" s="3" t="s">
        <v>167</v>
      </c>
      <c r="F27" t="s">
        <v>14</v>
      </c>
      <c r="G27">
        <v>3852</v>
      </c>
      <c r="H27">
        <v>2</v>
      </c>
      <c r="I27">
        <v>1</v>
      </c>
      <c r="J27" s="11">
        <f t="shared" si="0"/>
        <v>1</v>
      </c>
      <c r="K27" s="2">
        <v>43720</v>
      </c>
      <c r="L27" t="s">
        <v>16</v>
      </c>
      <c r="M27" s="6">
        <v>0</v>
      </c>
      <c r="N27" s="8">
        <v>1</v>
      </c>
      <c r="O27" s="8"/>
      <c r="P27" s="8"/>
      <c r="Q27" s="8"/>
      <c r="R27" s="8"/>
      <c r="AC27" s="3">
        <f t="shared" si="1"/>
        <v>1</v>
      </c>
      <c r="AD27" s="38">
        <f t="shared" si="2"/>
        <v>1</v>
      </c>
    </row>
    <row r="28" spans="1:30" customFormat="1" x14ac:dyDescent="0.25">
      <c r="A28" t="s">
        <v>161</v>
      </c>
      <c r="B28" s="1"/>
      <c r="C28" s="1" t="s">
        <v>171</v>
      </c>
      <c r="D28" s="3" t="s">
        <v>172</v>
      </c>
      <c r="E28" s="3" t="s">
        <v>173</v>
      </c>
      <c r="F28" t="s">
        <v>14</v>
      </c>
      <c r="G28">
        <v>1816</v>
      </c>
      <c r="H28">
        <v>1</v>
      </c>
      <c r="I28">
        <v>0</v>
      </c>
      <c r="J28" s="11">
        <f t="shared" si="0"/>
        <v>1</v>
      </c>
      <c r="K28" s="2">
        <v>45264</v>
      </c>
      <c r="L28" t="s">
        <v>16</v>
      </c>
      <c r="M28" s="6">
        <v>0</v>
      </c>
      <c r="N28" s="8">
        <v>1</v>
      </c>
      <c r="O28" s="8"/>
      <c r="P28" s="8"/>
      <c r="Q28" s="8"/>
      <c r="R28" s="8"/>
      <c r="AC28" s="3">
        <f t="shared" si="1"/>
        <v>1</v>
      </c>
      <c r="AD28" s="38">
        <f t="shared" si="2"/>
        <v>1</v>
      </c>
    </row>
    <row r="29" spans="1:30" customFormat="1" x14ac:dyDescent="0.25">
      <c r="A29" t="s">
        <v>161</v>
      </c>
      <c r="B29" s="1"/>
      <c r="C29" s="1" t="s">
        <v>174</v>
      </c>
      <c r="D29" s="3" t="s">
        <v>175</v>
      </c>
      <c r="E29" s="3" t="s">
        <v>176</v>
      </c>
      <c r="F29" t="s">
        <v>14</v>
      </c>
      <c r="G29">
        <v>1861</v>
      </c>
      <c r="H29">
        <v>3</v>
      </c>
      <c r="I29">
        <v>1</v>
      </c>
      <c r="J29" s="11">
        <f t="shared" si="0"/>
        <v>2</v>
      </c>
      <c r="K29" s="2">
        <v>45280</v>
      </c>
      <c r="L29" t="s">
        <v>16</v>
      </c>
      <c r="M29" s="6">
        <v>1</v>
      </c>
      <c r="N29" s="8">
        <v>1</v>
      </c>
      <c r="O29" s="8"/>
      <c r="P29" s="8"/>
      <c r="Q29" s="8"/>
      <c r="R29" s="8"/>
      <c r="AC29" s="3">
        <f t="shared" si="1"/>
        <v>1</v>
      </c>
      <c r="AD29" s="38">
        <f t="shared" si="2"/>
        <v>1</v>
      </c>
    </row>
    <row r="30" spans="1:30" customFormat="1" x14ac:dyDescent="0.25">
      <c r="A30" t="s">
        <v>180</v>
      </c>
      <c r="B30" s="1"/>
      <c r="C30" s="1" t="s">
        <v>181</v>
      </c>
      <c r="D30" s="3" t="s">
        <v>182</v>
      </c>
      <c r="E30" s="3" t="s">
        <v>183</v>
      </c>
      <c r="F30" t="s">
        <v>15</v>
      </c>
      <c r="G30">
        <v>0</v>
      </c>
      <c r="H30">
        <v>1</v>
      </c>
      <c r="I30">
        <v>0</v>
      </c>
      <c r="J30" s="11">
        <f t="shared" si="0"/>
        <v>1</v>
      </c>
      <c r="K30" s="2">
        <v>39752</v>
      </c>
      <c r="L30" t="s">
        <v>16</v>
      </c>
      <c r="M30" s="6">
        <v>0</v>
      </c>
      <c r="N30" s="8"/>
      <c r="O30" s="8"/>
      <c r="P30" s="8"/>
      <c r="Q30" s="8">
        <v>1</v>
      </c>
      <c r="R30" s="8"/>
      <c r="AC30" s="3">
        <f t="shared" si="1"/>
        <v>1</v>
      </c>
      <c r="AD30" s="38">
        <f t="shared" si="2"/>
        <v>1</v>
      </c>
    </row>
    <row r="31" spans="1:30" customFormat="1" x14ac:dyDescent="0.25">
      <c r="A31" t="s">
        <v>180</v>
      </c>
      <c r="B31" s="1"/>
      <c r="C31" s="1" t="s">
        <v>187</v>
      </c>
      <c r="D31" s="3" t="s">
        <v>188</v>
      </c>
      <c r="E31" s="3" t="s">
        <v>189</v>
      </c>
      <c r="F31" t="s">
        <v>14</v>
      </c>
      <c r="G31">
        <v>1522</v>
      </c>
      <c r="H31">
        <v>1</v>
      </c>
      <c r="I31">
        <v>0</v>
      </c>
      <c r="J31" s="11">
        <f t="shared" si="0"/>
        <v>1</v>
      </c>
      <c r="K31" s="2">
        <v>44699</v>
      </c>
      <c r="L31" t="s">
        <v>16</v>
      </c>
      <c r="M31" s="6">
        <v>0</v>
      </c>
      <c r="N31" s="8">
        <v>1</v>
      </c>
      <c r="O31" s="8"/>
      <c r="P31" s="8"/>
      <c r="Q31" s="8"/>
      <c r="R31" s="8"/>
      <c r="AC31" s="3">
        <f t="shared" si="1"/>
        <v>1</v>
      </c>
      <c r="AD31" s="38">
        <f t="shared" si="2"/>
        <v>1</v>
      </c>
    </row>
    <row r="32" spans="1:30" customFormat="1" x14ac:dyDescent="0.25">
      <c r="A32" t="s">
        <v>180</v>
      </c>
      <c r="B32" s="1"/>
      <c r="C32" s="1" t="s">
        <v>190</v>
      </c>
      <c r="D32" s="3" t="s">
        <v>191</v>
      </c>
      <c r="E32" s="3" t="s">
        <v>192</v>
      </c>
      <c r="F32" t="s">
        <v>15</v>
      </c>
      <c r="G32">
        <v>2732</v>
      </c>
      <c r="H32">
        <v>1</v>
      </c>
      <c r="I32">
        <v>0</v>
      </c>
      <c r="J32" s="11">
        <f t="shared" si="0"/>
        <v>1</v>
      </c>
      <c r="K32" s="2">
        <v>44769</v>
      </c>
      <c r="L32" t="s">
        <v>76</v>
      </c>
      <c r="M32" s="6">
        <v>1</v>
      </c>
      <c r="N32" s="8"/>
      <c r="O32" s="8"/>
      <c r="P32" s="8"/>
      <c r="Q32" s="8"/>
      <c r="R32" s="8"/>
      <c r="AC32" s="3">
        <f t="shared" si="1"/>
        <v>0</v>
      </c>
      <c r="AD32" s="38">
        <f t="shared" si="2"/>
        <v>0</v>
      </c>
    </row>
    <row r="33" spans="1:30" customFormat="1" x14ac:dyDescent="0.25">
      <c r="A33" t="s">
        <v>180</v>
      </c>
      <c r="B33" s="1"/>
      <c r="C33" s="1" t="s">
        <v>193</v>
      </c>
      <c r="D33" s="3" t="s">
        <v>194</v>
      </c>
      <c r="E33" s="3" t="s">
        <v>195</v>
      </c>
      <c r="F33" t="s">
        <v>14</v>
      </c>
      <c r="G33">
        <v>0</v>
      </c>
      <c r="H33">
        <v>1</v>
      </c>
      <c r="I33">
        <v>0</v>
      </c>
      <c r="J33" s="11">
        <f t="shared" si="0"/>
        <v>1</v>
      </c>
      <c r="K33" s="2">
        <v>45238</v>
      </c>
      <c r="L33" t="s">
        <v>16</v>
      </c>
      <c r="M33" s="6">
        <v>0</v>
      </c>
      <c r="N33" s="8">
        <v>1</v>
      </c>
      <c r="O33" s="8"/>
      <c r="P33" s="8"/>
      <c r="Q33" s="8"/>
      <c r="R33" s="8"/>
      <c r="AC33" s="3">
        <f t="shared" si="1"/>
        <v>1</v>
      </c>
      <c r="AD33" s="38">
        <f t="shared" si="2"/>
        <v>1</v>
      </c>
    </row>
    <row r="34" spans="1:30" customFormat="1" x14ac:dyDescent="0.25">
      <c r="A34" t="s">
        <v>180</v>
      </c>
      <c r="B34" s="1"/>
      <c r="C34" s="1" t="s">
        <v>196</v>
      </c>
      <c r="D34" s="3" t="s">
        <v>197</v>
      </c>
      <c r="E34" s="3" t="s">
        <v>198</v>
      </c>
      <c r="F34" t="s">
        <v>14</v>
      </c>
      <c r="G34">
        <v>2681</v>
      </c>
      <c r="H34">
        <v>1</v>
      </c>
      <c r="I34">
        <v>0</v>
      </c>
      <c r="J34" s="11">
        <f t="shared" si="0"/>
        <v>1</v>
      </c>
      <c r="K34" s="2">
        <v>45793</v>
      </c>
      <c r="L34" t="s">
        <v>21</v>
      </c>
      <c r="M34" s="6">
        <v>0</v>
      </c>
      <c r="N34" s="8"/>
      <c r="O34" s="8">
        <v>1</v>
      </c>
      <c r="P34" s="8"/>
      <c r="Q34" s="8"/>
      <c r="R34" s="8"/>
      <c r="AC34" s="3">
        <f t="shared" si="1"/>
        <v>1</v>
      </c>
      <c r="AD34" s="38">
        <f t="shared" si="2"/>
        <v>1</v>
      </c>
    </row>
    <row r="35" spans="1:30" customFormat="1" x14ac:dyDescent="0.25">
      <c r="A35" t="s">
        <v>180</v>
      </c>
      <c r="B35" s="1"/>
      <c r="C35" s="1" t="s">
        <v>199</v>
      </c>
      <c r="D35" s="3" t="s">
        <v>200</v>
      </c>
      <c r="E35" s="3" t="s">
        <v>201</v>
      </c>
      <c r="F35" t="s">
        <v>15</v>
      </c>
      <c r="G35">
        <v>1033</v>
      </c>
      <c r="H35">
        <v>1</v>
      </c>
      <c r="I35">
        <v>0</v>
      </c>
      <c r="J35" s="11">
        <f t="shared" si="0"/>
        <v>1</v>
      </c>
      <c r="K35" s="2">
        <v>45902</v>
      </c>
      <c r="L35" t="s">
        <v>16</v>
      </c>
      <c r="M35" s="6">
        <v>0</v>
      </c>
      <c r="N35" s="8">
        <v>1</v>
      </c>
      <c r="O35" s="8"/>
      <c r="P35" s="8"/>
      <c r="Q35" s="8"/>
      <c r="R35" s="8"/>
      <c r="AC35" s="3">
        <f t="shared" si="1"/>
        <v>1</v>
      </c>
      <c r="AD35" s="38">
        <f t="shared" si="2"/>
        <v>1</v>
      </c>
    </row>
    <row r="36" spans="1:30" customFormat="1" x14ac:dyDescent="0.25">
      <c r="A36" t="s">
        <v>202</v>
      </c>
      <c r="B36" s="1"/>
      <c r="C36" s="1" t="s">
        <v>203</v>
      </c>
      <c r="D36" s="3" t="s">
        <v>204</v>
      </c>
      <c r="E36" s="3" t="s">
        <v>205</v>
      </c>
      <c r="F36" t="s">
        <v>14</v>
      </c>
      <c r="G36">
        <v>96</v>
      </c>
      <c r="H36">
        <v>1</v>
      </c>
      <c r="I36">
        <v>0</v>
      </c>
      <c r="J36" s="11">
        <f t="shared" si="0"/>
        <v>1</v>
      </c>
      <c r="K36" s="2">
        <v>44410</v>
      </c>
      <c r="L36" t="s">
        <v>21</v>
      </c>
      <c r="M36" s="6">
        <v>0</v>
      </c>
      <c r="N36" s="8"/>
      <c r="O36" s="8">
        <v>1</v>
      </c>
      <c r="P36" s="8"/>
      <c r="Q36" s="8"/>
      <c r="R36" s="8"/>
      <c r="AC36" s="3">
        <f t="shared" si="1"/>
        <v>1</v>
      </c>
      <c r="AD36" s="38">
        <f t="shared" si="2"/>
        <v>1</v>
      </c>
    </row>
    <row r="37" spans="1:30" customFormat="1" x14ac:dyDescent="0.25">
      <c r="A37" t="s">
        <v>202</v>
      </c>
      <c r="B37" s="1"/>
      <c r="C37" s="1" t="s">
        <v>206</v>
      </c>
      <c r="D37" s="3" t="s">
        <v>207</v>
      </c>
      <c r="E37" s="3" t="s">
        <v>208</v>
      </c>
      <c r="F37" t="s">
        <v>14</v>
      </c>
      <c r="G37">
        <v>903</v>
      </c>
      <c r="H37">
        <v>1</v>
      </c>
      <c r="I37">
        <v>0</v>
      </c>
      <c r="J37" s="11">
        <f t="shared" si="0"/>
        <v>1</v>
      </c>
      <c r="K37" s="2">
        <v>44764</v>
      </c>
      <c r="L37" t="s">
        <v>76</v>
      </c>
      <c r="M37" s="6">
        <v>0</v>
      </c>
      <c r="N37" s="8">
        <v>1</v>
      </c>
      <c r="O37" s="8"/>
      <c r="P37" s="8"/>
      <c r="Q37" s="8"/>
      <c r="R37" s="8"/>
      <c r="AC37" s="3">
        <f t="shared" si="1"/>
        <v>1</v>
      </c>
      <c r="AD37" s="38">
        <f t="shared" si="2"/>
        <v>1</v>
      </c>
    </row>
    <row r="38" spans="1:30" customFormat="1" x14ac:dyDescent="0.25">
      <c r="A38" t="s">
        <v>202</v>
      </c>
      <c r="B38" s="1"/>
      <c r="C38" s="1" t="s">
        <v>209</v>
      </c>
      <c r="D38" s="3" t="s">
        <v>210</v>
      </c>
      <c r="E38" s="3" t="s">
        <v>211</v>
      </c>
      <c r="F38" t="s">
        <v>15</v>
      </c>
      <c r="G38">
        <v>320</v>
      </c>
      <c r="H38">
        <v>1</v>
      </c>
      <c r="I38">
        <v>0</v>
      </c>
      <c r="J38" s="11">
        <f t="shared" si="0"/>
        <v>1</v>
      </c>
      <c r="K38" s="2">
        <v>44957</v>
      </c>
      <c r="L38" t="s">
        <v>16</v>
      </c>
      <c r="M38" s="6">
        <v>0</v>
      </c>
      <c r="N38" s="8">
        <v>1</v>
      </c>
      <c r="O38" s="8"/>
      <c r="P38" s="8"/>
      <c r="Q38" s="8"/>
      <c r="R38" s="8"/>
      <c r="AC38" s="3">
        <f t="shared" si="1"/>
        <v>1</v>
      </c>
      <c r="AD38" s="38">
        <f t="shared" si="2"/>
        <v>1</v>
      </c>
    </row>
    <row r="39" spans="1:30" customFormat="1" x14ac:dyDescent="0.25">
      <c r="A39" t="s">
        <v>202</v>
      </c>
      <c r="B39" s="1"/>
      <c r="C39" s="1" t="s">
        <v>212</v>
      </c>
      <c r="D39" s="3" t="s">
        <v>213</v>
      </c>
      <c r="E39" s="3" t="s">
        <v>214</v>
      </c>
      <c r="F39" t="s">
        <v>15</v>
      </c>
      <c r="G39">
        <v>459</v>
      </c>
      <c r="H39">
        <v>1</v>
      </c>
      <c r="I39">
        <v>0</v>
      </c>
      <c r="J39" s="11">
        <f t="shared" si="0"/>
        <v>1</v>
      </c>
      <c r="K39" s="2">
        <v>45538</v>
      </c>
      <c r="L39" t="s">
        <v>16</v>
      </c>
      <c r="M39" s="6">
        <v>0</v>
      </c>
      <c r="N39" s="8">
        <v>1</v>
      </c>
      <c r="O39" s="8"/>
      <c r="P39" s="8"/>
      <c r="Q39" s="8"/>
      <c r="R39" s="8"/>
      <c r="AC39" s="3">
        <f t="shared" si="1"/>
        <v>1</v>
      </c>
      <c r="AD39" s="38">
        <f t="shared" si="2"/>
        <v>1</v>
      </c>
    </row>
    <row r="40" spans="1:30" customFormat="1" x14ac:dyDescent="0.25">
      <c r="A40" t="s">
        <v>202</v>
      </c>
      <c r="B40" s="1"/>
      <c r="C40" s="1" t="s">
        <v>218</v>
      </c>
      <c r="D40" s="3" t="s">
        <v>219</v>
      </c>
      <c r="E40" s="3" t="s">
        <v>220</v>
      </c>
      <c r="F40" t="s">
        <v>15</v>
      </c>
      <c r="G40">
        <v>2989</v>
      </c>
      <c r="H40">
        <v>3</v>
      </c>
      <c r="I40">
        <v>0</v>
      </c>
      <c r="J40" s="11">
        <f t="shared" si="0"/>
        <v>3</v>
      </c>
      <c r="K40" s="2">
        <v>45784</v>
      </c>
      <c r="L40" t="s">
        <v>21</v>
      </c>
      <c r="M40" s="6">
        <v>0</v>
      </c>
      <c r="N40" s="8"/>
      <c r="O40" s="8">
        <v>1</v>
      </c>
      <c r="P40" s="8">
        <v>2</v>
      </c>
      <c r="Q40" s="8"/>
      <c r="R40" s="8"/>
      <c r="AC40" s="3">
        <f t="shared" si="1"/>
        <v>3</v>
      </c>
      <c r="AD40" s="38">
        <f t="shared" si="2"/>
        <v>3</v>
      </c>
    </row>
    <row r="41" spans="1:30" customFormat="1" x14ac:dyDescent="0.25">
      <c r="A41" t="s">
        <v>221</v>
      </c>
      <c r="B41" s="1"/>
      <c r="C41" s="1" t="s">
        <v>228</v>
      </c>
      <c r="D41" s="3" t="s">
        <v>229</v>
      </c>
      <c r="E41" s="3" t="s">
        <v>230</v>
      </c>
      <c r="F41" t="s">
        <v>14</v>
      </c>
      <c r="G41">
        <v>1471</v>
      </c>
      <c r="H41">
        <v>1</v>
      </c>
      <c r="I41">
        <v>0</v>
      </c>
      <c r="J41" s="11">
        <f t="shared" si="0"/>
        <v>1</v>
      </c>
      <c r="K41" s="2">
        <v>44964</v>
      </c>
      <c r="L41" t="s">
        <v>76</v>
      </c>
      <c r="M41" s="6">
        <v>1</v>
      </c>
      <c r="N41" s="8"/>
      <c r="O41" s="8"/>
      <c r="P41" s="8"/>
      <c r="Q41" s="8"/>
      <c r="R41" s="8"/>
      <c r="AC41" s="3">
        <f t="shared" si="1"/>
        <v>0</v>
      </c>
      <c r="AD41" s="38">
        <f t="shared" si="2"/>
        <v>0</v>
      </c>
    </row>
    <row r="42" spans="1:30" customFormat="1" x14ac:dyDescent="0.25">
      <c r="A42" t="s">
        <v>221</v>
      </c>
      <c r="B42" s="1"/>
      <c r="C42" s="1" t="s">
        <v>231</v>
      </c>
      <c r="D42" s="3" t="s">
        <v>232</v>
      </c>
      <c r="E42" s="3" t="s">
        <v>233</v>
      </c>
      <c r="F42" t="s">
        <v>14</v>
      </c>
      <c r="G42">
        <v>0</v>
      </c>
      <c r="H42">
        <v>3</v>
      </c>
      <c r="I42">
        <v>1</v>
      </c>
      <c r="J42" s="11">
        <f t="shared" si="0"/>
        <v>2</v>
      </c>
      <c r="K42" s="2">
        <v>45915</v>
      </c>
      <c r="L42" t="s">
        <v>16</v>
      </c>
      <c r="M42" s="6">
        <v>0</v>
      </c>
      <c r="N42" s="8">
        <v>1</v>
      </c>
      <c r="O42" s="8">
        <v>1</v>
      </c>
      <c r="P42" s="8"/>
      <c r="Q42" s="8"/>
      <c r="R42" s="8"/>
      <c r="AC42" s="3">
        <f t="shared" si="1"/>
        <v>2</v>
      </c>
      <c r="AD42" s="38">
        <f t="shared" si="2"/>
        <v>2</v>
      </c>
    </row>
    <row r="43" spans="1:30" customFormat="1" x14ac:dyDescent="0.25">
      <c r="A43" t="s">
        <v>234</v>
      </c>
      <c r="B43" s="1"/>
      <c r="C43" s="1" t="s">
        <v>242</v>
      </c>
      <c r="D43" s="3" t="s">
        <v>243</v>
      </c>
      <c r="E43" s="3" t="s">
        <v>244</v>
      </c>
      <c r="F43" t="s">
        <v>14</v>
      </c>
      <c r="G43">
        <v>0.06</v>
      </c>
      <c r="H43">
        <v>6</v>
      </c>
      <c r="I43">
        <v>2</v>
      </c>
      <c r="J43" s="11">
        <f t="shared" si="0"/>
        <v>4</v>
      </c>
      <c r="K43" s="2">
        <v>40717</v>
      </c>
      <c r="L43" t="s">
        <v>16</v>
      </c>
      <c r="M43" s="6">
        <v>0</v>
      </c>
      <c r="N43" s="8">
        <v>2</v>
      </c>
      <c r="O43" s="8">
        <v>2</v>
      </c>
      <c r="P43" s="8"/>
      <c r="Q43" s="8"/>
      <c r="R43" s="8"/>
      <c r="AC43" s="3">
        <f t="shared" si="1"/>
        <v>4</v>
      </c>
      <c r="AD43" s="38">
        <f t="shared" si="2"/>
        <v>4</v>
      </c>
    </row>
    <row r="44" spans="1:30" customFormat="1" x14ac:dyDescent="0.25">
      <c r="A44" t="s">
        <v>234</v>
      </c>
      <c r="B44" s="1"/>
      <c r="C44" s="1" t="s">
        <v>248</v>
      </c>
      <c r="D44" s="3" t="s">
        <v>249</v>
      </c>
      <c r="E44" s="3" t="s">
        <v>250</v>
      </c>
      <c r="F44" t="s">
        <v>15</v>
      </c>
      <c r="G44">
        <v>1117</v>
      </c>
      <c r="H44">
        <v>1</v>
      </c>
      <c r="I44">
        <v>0</v>
      </c>
      <c r="J44" s="11">
        <f t="shared" si="0"/>
        <v>1</v>
      </c>
      <c r="K44" s="2">
        <v>43012</v>
      </c>
      <c r="L44" t="s">
        <v>16</v>
      </c>
      <c r="M44" s="6">
        <v>0</v>
      </c>
      <c r="N44" s="8">
        <v>1</v>
      </c>
      <c r="O44" s="8"/>
      <c r="P44" s="8"/>
      <c r="Q44" s="8"/>
      <c r="R44" s="8"/>
      <c r="AC44" s="3">
        <f t="shared" si="1"/>
        <v>1</v>
      </c>
      <c r="AD44" s="38">
        <f t="shared" si="2"/>
        <v>1</v>
      </c>
    </row>
    <row r="45" spans="1:30" customFormat="1" x14ac:dyDescent="0.25">
      <c r="A45" t="s">
        <v>234</v>
      </c>
      <c r="B45" s="1"/>
      <c r="C45" s="1" t="s">
        <v>251</v>
      </c>
      <c r="D45" s="3" t="s">
        <v>252</v>
      </c>
      <c r="E45" s="3" t="s">
        <v>253</v>
      </c>
      <c r="F45" t="s">
        <v>15</v>
      </c>
      <c r="G45">
        <v>1351</v>
      </c>
      <c r="H45">
        <v>1</v>
      </c>
      <c r="I45">
        <v>0</v>
      </c>
      <c r="J45" s="11">
        <f t="shared" si="0"/>
        <v>1</v>
      </c>
      <c r="K45" s="2">
        <v>43734</v>
      </c>
      <c r="L45" t="s">
        <v>16</v>
      </c>
      <c r="M45" s="6">
        <v>0</v>
      </c>
      <c r="N45" s="8">
        <v>1</v>
      </c>
      <c r="O45" s="8"/>
      <c r="P45" s="8"/>
      <c r="Q45" s="8"/>
      <c r="R45" s="8"/>
      <c r="AC45" s="3">
        <f t="shared" si="1"/>
        <v>1</v>
      </c>
      <c r="AD45" s="38">
        <f t="shared" si="2"/>
        <v>1</v>
      </c>
    </row>
    <row r="46" spans="1:30" customFormat="1" x14ac:dyDescent="0.25">
      <c r="A46" t="s">
        <v>234</v>
      </c>
      <c r="B46" s="1"/>
      <c r="C46" s="1" t="s">
        <v>254</v>
      </c>
      <c r="D46" s="3" t="s">
        <v>255</v>
      </c>
      <c r="E46" s="3" t="s">
        <v>256</v>
      </c>
      <c r="F46" t="s">
        <v>15</v>
      </c>
      <c r="G46">
        <v>2128</v>
      </c>
      <c r="H46">
        <v>4</v>
      </c>
      <c r="I46">
        <v>0</v>
      </c>
      <c r="J46" s="11">
        <f t="shared" si="0"/>
        <v>4</v>
      </c>
      <c r="K46" s="2">
        <v>44167</v>
      </c>
      <c r="L46" t="s">
        <v>16</v>
      </c>
      <c r="M46" s="6">
        <v>0</v>
      </c>
      <c r="N46" s="8">
        <v>2</v>
      </c>
      <c r="O46" s="8">
        <v>2</v>
      </c>
      <c r="P46" s="8"/>
      <c r="Q46" s="8"/>
      <c r="R46" s="8"/>
      <c r="AC46" s="3">
        <f t="shared" si="1"/>
        <v>4</v>
      </c>
      <c r="AD46" s="38">
        <f t="shared" si="2"/>
        <v>4</v>
      </c>
    </row>
    <row r="47" spans="1:30" customFormat="1" x14ac:dyDescent="0.25">
      <c r="A47" t="s">
        <v>234</v>
      </c>
      <c r="B47" s="1"/>
      <c r="C47" s="1" t="s">
        <v>263</v>
      </c>
      <c r="D47" s="3" t="s">
        <v>264</v>
      </c>
      <c r="E47" s="3" t="s">
        <v>265</v>
      </c>
      <c r="F47" t="s">
        <v>15</v>
      </c>
      <c r="G47">
        <v>815</v>
      </c>
      <c r="H47">
        <v>1</v>
      </c>
      <c r="I47">
        <v>0</v>
      </c>
      <c r="J47" s="11">
        <f t="shared" si="0"/>
        <v>1</v>
      </c>
      <c r="K47" s="2">
        <v>44880</v>
      </c>
      <c r="L47" t="s">
        <v>16</v>
      </c>
      <c r="M47" s="6">
        <v>0</v>
      </c>
      <c r="N47" s="8">
        <v>1</v>
      </c>
      <c r="O47" s="8"/>
      <c r="P47" s="8"/>
      <c r="Q47" s="8"/>
      <c r="R47" s="8"/>
      <c r="AC47" s="3">
        <f t="shared" si="1"/>
        <v>1</v>
      </c>
      <c r="AD47" s="38">
        <f t="shared" si="2"/>
        <v>1</v>
      </c>
    </row>
    <row r="48" spans="1:30" customFormat="1" x14ac:dyDescent="0.25">
      <c r="A48" t="s">
        <v>234</v>
      </c>
      <c r="B48" s="1"/>
      <c r="C48" s="1" t="s">
        <v>266</v>
      </c>
      <c r="D48" s="3" t="s">
        <v>267</v>
      </c>
      <c r="E48" s="3" t="s">
        <v>268</v>
      </c>
      <c r="F48" t="s">
        <v>14</v>
      </c>
      <c r="G48">
        <v>176</v>
      </c>
      <c r="H48">
        <v>1</v>
      </c>
      <c r="I48">
        <v>0</v>
      </c>
      <c r="J48" s="11">
        <f t="shared" si="0"/>
        <v>1</v>
      </c>
      <c r="K48" s="2">
        <v>44995</v>
      </c>
      <c r="L48" t="s">
        <v>21</v>
      </c>
      <c r="M48" s="6">
        <v>0</v>
      </c>
      <c r="N48" s="8"/>
      <c r="O48" s="8">
        <v>1</v>
      </c>
      <c r="P48" s="8"/>
      <c r="Q48" s="8"/>
      <c r="R48" s="8"/>
      <c r="AC48" s="3">
        <f t="shared" si="1"/>
        <v>1</v>
      </c>
      <c r="AD48" s="38">
        <f t="shared" si="2"/>
        <v>1</v>
      </c>
    </row>
    <row r="49" spans="1:30" customFormat="1" x14ac:dyDescent="0.25">
      <c r="A49" t="s">
        <v>234</v>
      </c>
      <c r="B49" s="1"/>
      <c r="C49" s="1" t="s">
        <v>269</v>
      </c>
      <c r="D49" s="3" t="s">
        <v>270</v>
      </c>
      <c r="E49" s="3" t="s">
        <v>271</v>
      </c>
      <c r="F49" t="s">
        <v>15</v>
      </c>
      <c r="G49">
        <v>806</v>
      </c>
      <c r="H49">
        <v>1</v>
      </c>
      <c r="I49">
        <v>0</v>
      </c>
      <c r="J49" s="11">
        <f t="shared" si="0"/>
        <v>1</v>
      </c>
      <c r="K49" s="2">
        <v>45000</v>
      </c>
      <c r="L49" t="s">
        <v>21</v>
      </c>
      <c r="M49" s="6">
        <v>0</v>
      </c>
      <c r="N49" s="8"/>
      <c r="O49" s="8">
        <v>1</v>
      </c>
      <c r="P49" s="8"/>
      <c r="Q49" s="8"/>
      <c r="R49" s="8"/>
      <c r="AC49" s="3">
        <f t="shared" si="1"/>
        <v>1</v>
      </c>
      <c r="AD49" s="38">
        <f t="shared" si="2"/>
        <v>1</v>
      </c>
    </row>
    <row r="50" spans="1:30" customFormat="1" x14ac:dyDescent="0.25">
      <c r="A50" t="s">
        <v>234</v>
      </c>
      <c r="B50" s="1"/>
      <c r="C50" s="1" t="s">
        <v>272</v>
      </c>
      <c r="D50" s="3" t="s">
        <v>273</v>
      </c>
      <c r="E50" s="3" t="s">
        <v>274</v>
      </c>
      <c r="F50" t="s">
        <v>15</v>
      </c>
      <c r="G50">
        <v>803</v>
      </c>
      <c r="H50">
        <v>1</v>
      </c>
      <c r="I50">
        <v>0</v>
      </c>
      <c r="J50" s="11">
        <f t="shared" si="0"/>
        <v>1</v>
      </c>
      <c r="K50" s="2">
        <v>45008</v>
      </c>
      <c r="L50" t="s">
        <v>76</v>
      </c>
      <c r="M50" s="6">
        <v>1</v>
      </c>
      <c r="N50" s="8"/>
      <c r="O50" s="8"/>
      <c r="P50" s="8"/>
      <c r="Q50" s="8"/>
      <c r="R50" s="8"/>
      <c r="AC50" s="3">
        <f t="shared" si="1"/>
        <v>0</v>
      </c>
      <c r="AD50" s="38">
        <f t="shared" si="2"/>
        <v>0</v>
      </c>
    </row>
    <row r="51" spans="1:30" customFormat="1" x14ac:dyDescent="0.25">
      <c r="A51" t="s">
        <v>234</v>
      </c>
      <c r="B51" s="1"/>
      <c r="C51" s="1" t="s">
        <v>275</v>
      </c>
      <c r="D51" s="3" t="s">
        <v>276</v>
      </c>
      <c r="E51" s="3" t="s">
        <v>277</v>
      </c>
      <c r="F51" t="s">
        <v>14</v>
      </c>
      <c r="G51">
        <v>1148</v>
      </c>
      <c r="H51">
        <v>1</v>
      </c>
      <c r="I51">
        <v>0</v>
      </c>
      <c r="J51" s="11">
        <f t="shared" si="0"/>
        <v>1</v>
      </c>
      <c r="K51" s="2">
        <v>45159</v>
      </c>
      <c r="L51" t="s">
        <v>21</v>
      </c>
      <c r="M51" s="6">
        <v>0</v>
      </c>
      <c r="N51" s="8"/>
      <c r="O51" s="8">
        <v>1</v>
      </c>
      <c r="P51" s="8"/>
      <c r="Q51" s="8"/>
      <c r="R51" s="8"/>
      <c r="AC51" s="3">
        <f t="shared" si="1"/>
        <v>1</v>
      </c>
      <c r="AD51" s="38">
        <f t="shared" si="2"/>
        <v>1</v>
      </c>
    </row>
    <row r="52" spans="1:30" customFormat="1" x14ac:dyDescent="0.25">
      <c r="A52" t="s">
        <v>234</v>
      </c>
      <c r="B52" s="1"/>
      <c r="C52" s="1" t="s">
        <v>278</v>
      </c>
      <c r="D52" s="3" t="s">
        <v>279</v>
      </c>
      <c r="E52" s="3" t="s">
        <v>280</v>
      </c>
      <c r="F52" t="s">
        <v>14</v>
      </c>
      <c r="G52">
        <v>4843</v>
      </c>
      <c r="H52">
        <v>3</v>
      </c>
      <c r="I52">
        <v>2</v>
      </c>
      <c r="J52" s="11">
        <f t="shared" si="0"/>
        <v>1</v>
      </c>
      <c r="K52" s="2">
        <v>45314</v>
      </c>
      <c r="L52" t="s">
        <v>16</v>
      </c>
      <c r="M52" s="6">
        <v>0</v>
      </c>
      <c r="N52" s="8">
        <v>1</v>
      </c>
      <c r="O52" s="8"/>
      <c r="P52" s="8"/>
      <c r="Q52" s="8"/>
      <c r="R52" s="8"/>
      <c r="AC52" s="3">
        <f t="shared" si="1"/>
        <v>1</v>
      </c>
      <c r="AD52" s="38">
        <f t="shared" si="2"/>
        <v>1</v>
      </c>
    </row>
    <row r="53" spans="1:30" customFormat="1" x14ac:dyDescent="0.25">
      <c r="A53" t="s">
        <v>234</v>
      </c>
      <c r="B53" s="1"/>
      <c r="C53" s="1" t="s">
        <v>281</v>
      </c>
      <c r="D53" s="3" t="s">
        <v>282</v>
      </c>
      <c r="E53" s="3" t="s">
        <v>283</v>
      </c>
      <c r="F53" t="s">
        <v>15</v>
      </c>
      <c r="G53">
        <v>1539</v>
      </c>
      <c r="H53">
        <v>1</v>
      </c>
      <c r="I53">
        <v>0</v>
      </c>
      <c r="J53" s="11">
        <f t="shared" si="0"/>
        <v>1</v>
      </c>
      <c r="K53" s="2">
        <v>45345</v>
      </c>
      <c r="L53" t="s">
        <v>76</v>
      </c>
      <c r="M53" s="6">
        <v>1</v>
      </c>
      <c r="N53" s="8"/>
      <c r="O53" s="8"/>
      <c r="P53" s="8"/>
      <c r="Q53" s="8"/>
      <c r="R53" s="8"/>
      <c r="AC53" s="3">
        <f t="shared" si="1"/>
        <v>0</v>
      </c>
      <c r="AD53" s="38">
        <f t="shared" si="2"/>
        <v>0</v>
      </c>
    </row>
    <row r="54" spans="1:30" customFormat="1" x14ac:dyDescent="0.25">
      <c r="A54" t="s">
        <v>234</v>
      </c>
      <c r="B54" s="1"/>
      <c r="C54" s="1" t="s">
        <v>284</v>
      </c>
      <c r="D54" s="3" t="s">
        <v>285</v>
      </c>
      <c r="E54" s="3" t="s">
        <v>286</v>
      </c>
      <c r="F54" t="s">
        <v>14</v>
      </c>
      <c r="G54">
        <v>1442</v>
      </c>
      <c r="H54">
        <v>2</v>
      </c>
      <c r="I54">
        <v>0</v>
      </c>
      <c r="J54" s="11">
        <f t="shared" si="0"/>
        <v>2</v>
      </c>
      <c r="K54" s="2">
        <v>45397</v>
      </c>
      <c r="L54" t="s">
        <v>76</v>
      </c>
      <c r="M54" s="6">
        <v>2</v>
      </c>
      <c r="N54" s="8"/>
      <c r="O54" s="8"/>
      <c r="P54" s="8"/>
      <c r="Q54" s="8"/>
      <c r="R54" s="8"/>
      <c r="AC54" s="3">
        <f t="shared" si="1"/>
        <v>0</v>
      </c>
      <c r="AD54" s="38">
        <f t="shared" si="2"/>
        <v>0</v>
      </c>
    </row>
    <row r="55" spans="1:30" customFormat="1" x14ac:dyDescent="0.25">
      <c r="A55" t="s">
        <v>234</v>
      </c>
      <c r="B55" s="1"/>
      <c r="C55" s="1" t="s">
        <v>287</v>
      </c>
      <c r="D55" s="3" t="s">
        <v>288</v>
      </c>
      <c r="E55" s="3" t="s">
        <v>289</v>
      </c>
      <c r="F55" t="s">
        <v>14</v>
      </c>
      <c r="G55">
        <v>1887</v>
      </c>
      <c r="H55">
        <v>2</v>
      </c>
      <c r="I55">
        <v>0</v>
      </c>
      <c r="J55" s="11">
        <f t="shared" si="0"/>
        <v>2</v>
      </c>
      <c r="K55" s="2">
        <v>45593</v>
      </c>
      <c r="L55" t="s">
        <v>16</v>
      </c>
      <c r="M55" s="6">
        <v>0</v>
      </c>
      <c r="N55" s="8">
        <v>1</v>
      </c>
      <c r="O55" s="8">
        <v>1</v>
      </c>
      <c r="P55" s="8"/>
      <c r="Q55" s="8"/>
      <c r="R55" s="8"/>
      <c r="AC55" s="3">
        <f t="shared" si="1"/>
        <v>2</v>
      </c>
      <c r="AD55" s="38">
        <f t="shared" si="2"/>
        <v>2</v>
      </c>
    </row>
    <row r="56" spans="1:30" customFormat="1" x14ac:dyDescent="0.25">
      <c r="A56" t="s">
        <v>234</v>
      </c>
      <c r="B56" s="1"/>
      <c r="C56" s="1" t="s">
        <v>290</v>
      </c>
      <c r="D56" s="3" t="s">
        <v>291</v>
      </c>
      <c r="E56" s="3" t="s">
        <v>292</v>
      </c>
      <c r="F56" t="s">
        <v>14</v>
      </c>
      <c r="G56">
        <v>558</v>
      </c>
      <c r="H56">
        <v>1</v>
      </c>
      <c r="I56">
        <v>0</v>
      </c>
      <c r="J56" s="11">
        <f t="shared" si="0"/>
        <v>1</v>
      </c>
      <c r="K56" s="2">
        <v>45673</v>
      </c>
      <c r="L56" t="s">
        <v>21</v>
      </c>
      <c r="M56" s="6">
        <v>0</v>
      </c>
      <c r="N56" s="8"/>
      <c r="O56" s="8">
        <v>1</v>
      </c>
      <c r="P56" s="8"/>
      <c r="Q56" s="8"/>
      <c r="R56" s="8"/>
      <c r="AC56" s="3">
        <f t="shared" si="1"/>
        <v>1</v>
      </c>
      <c r="AD56" s="38">
        <f t="shared" si="2"/>
        <v>1</v>
      </c>
    </row>
    <row r="57" spans="1:30" customFormat="1" x14ac:dyDescent="0.25">
      <c r="A57" t="s">
        <v>234</v>
      </c>
      <c r="B57" s="1"/>
      <c r="C57" s="1" t="s">
        <v>293</v>
      </c>
      <c r="D57" s="3" t="s">
        <v>294</v>
      </c>
      <c r="E57" s="3" t="s">
        <v>295</v>
      </c>
      <c r="F57" t="s">
        <v>15</v>
      </c>
      <c r="G57">
        <v>3406</v>
      </c>
      <c r="H57">
        <v>2</v>
      </c>
      <c r="I57">
        <v>0</v>
      </c>
      <c r="J57" s="11">
        <f t="shared" si="0"/>
        <v>2</v>
      </c>
      <c r="K57" s="2">
        <v>45819</v>
      </c>
      <c r="L57" t="s">
        <v>16</v>
      </c>
      <c r="M57" s="6">
        <v>0</v>
      </c>
      <c r="N57" s="8">
        <v>1</v>
      </c>
      <c r="O57" s="8">
        <v>1</v>
      </c>
      <c r="P57" s="8"/>
      <c r="Q57" s="8"/>
      <c r="R57" s="8"/>
      <c r="AC57" s="3">
        <f t="shared" si="1"/>
        <v>2</v>
      </c>
      <c r="AD57" s="38">
        <f t="shared" si="2"/>
        <v>2</v>
      </c>
    </row>
    <row r="58" spans="1:30" customFormat="1" x14ac:dyDescent="0.25">
      <c r="A58" t="s">
        <v>234</v>
      </c>
      <c r="B58" s="1"/>
      <c r="C58" s="1" t="s">
        <v>296</v>
      </c>
      <c r="D58" s="3" t="s">
        <v>291</v>
      </c>
      <c r="E58" s="3" t="s">
        <v>297</v>
      </c>
      <c r="F58" t="s">
        <v>15</v>
      </c>
      <c r="G58">
        <v>435</v>
      </c>
      <c r="H58">
        <v>1</v>
      </c>
      <c r="I58">
        <v>0</v>
      </c>
      <c r="J58" s="11">
        <f t="shared" si="0"/>
        <v>1</v>
      </c>
      <c r="K58" s="2">
        <v>45849</v>
      </c>
      <c r="L58" t="s">
        <v>21</v>
      </c>
      <c r="M58" s="6">
        <v>0</v>
      </c>
      <c r="N58" s="8"/>
      <c r="O58" s="8">
        <v>1</v>
      </c>
      <c r="P58" s="8"/>
      <c r="Q58" s="8"/>
      <c r="R58" s="8"/>
      <c r="AC58" s="3">
        <f t="shared" si="1"/>
        <v>1</v>
      </c>
      <c r="AD58" s="38">
        <f t="shared" si="2"/>
        <v>1</v>
      </c>
    </row>
    <row r="59" spans="1:30" customFormat="1" x14ac:dyDescent="0.25">
      <c r="A59" t="s">
        <v>234</v>
      </c>
      <c r="B59" s="1"/>
      <c r="C59" s="1" t="s">
        <v>298</v>
      </c>
      <c r="D59" s="3" t="s">
        <v>299</v>
      </c>
      <c r="E59" s="3" t="s">
        <v>300</v>
      </c>
      <c r="F59" t="s">
        <v>15</v>
      </c>
      <c r="G59">
        <v>0</v>
      </c>
      <c r="H59">
        <v>3</v>
      </c>
      <c r="I59">
        <v>0</v>
      </c>
      <c r="J59" s="11">
        <f t="shared" si="0"/>
        <v>3</v>
      </c>
      <c r="K59" s="2">
        <v>45853</v>
      </c>
      <c r="L59" t="s">
        <v>16</v>
      </c>
      <c r="M59" s="6">
        <v>0</v>
      </c>
      <c r="N59" s="8">
        <v>2</v>
      </c>
      <c r="O59" s="8">
        <v>1</v>
      </c>
      <c r="P59" s="8"/>
      <c r="Q59" s="8"/>
      <c r="R59" s="8"/>
      <c r="AC59" s="3">
        <f t="shared" si="1"/>
        <v>3</v>
      </c>
      <c r="AD59" s="38">
        <f t="shared" si="2"/>
        <v>3</v>
      </c>
    </row>
    <row r="60" spans="1:30" customFormat="1" x14ac:dyDescent="0.25">
      <c r="A60" t="s">
        <v>234</v>
      </c>
      <c r="B60" s="1"/>
      <c r="C60" s="1" t="s">
        <v>301</v>
      </c>
      <c r="D60" s="3" t="s">
        <v>302</v>
      </c>
      <c r="E60" s="3" t="s">
        <v>303</v>
      </c>
      <c r="F60" t="s">
        <v>14</v>
      </c>
      <c r="G60">
        <v>1651</v>
      </c>
      <c r="H60">
        <v>3</v>
      </c>
      <c r="I60">
        <v>0</v>
      </c>
      <c r="J60" s="11">
        <f t="shared" si="0"/>
        <v>3</v>
      </c>
      <c r="K60" s="2">
        <v>45875</v>
      </c>
      <c r="L60" t="s">
        <v>21</v>
      </c>
      <c r="M60" s="6">
        <v>0</v>
      </c>
      <c r="N60" s="8"/>
      <c r="O60" s="8"/>
      <c r="P60" s="8">
        <v>1</v>
      </c>
      <c r="Q60" s="8">
        <v>1</v>
      </c>
      <c r="R60" s="8">
        <v>1</v>
      </c>
      <c r="AC60" s="3">
        <f t="shared" si="1"/>
        <v>3</v>
      </c>
      <c r="AD60" s="38">
        <f t="shared" si="2"/>
        <v>3</v>
      </c>
    </row>
    <row r="61" spans="1:30" customFormat="1" x14ac:dyDescent="0.25">
      <c r="A61" t="s">
        <v>234</v>
      </c>
      <c r="B61" s="1"/>
      <c r="C61" s="1" t="s">
        <v>304</v>
      </c>
      <c r="D61" s="3" t="s">
        <v>305</v>
      </c>
      <c r="E61" s="3" t="s">
        <v>306</v>
      </c>
      <c r="F61" t="s">
        <v>14</v>
      </c>
      <c r="G61">
        <v>543</v>
      </c>
      <c r="H61">
        <v>2</v>
      </c>
      <c r="I61">
        <v>1</v>
      </c>
      <c r="J61" s="11">
        <f t="shared" si="0"/>
        <v>1</v>
      </c>
      <c r="K61" s="2">
        <v>45968</v>
      </c>
      <c r="L61" t="s">
        <v>21</v>
      </c>
      <c r="M61" s="6">
        <v>0</v>
      </c>
      <c r="N61" s="8"/>
      <c r="O61" s="8">
        <v>1</v>
      </c>
      <c r="P61" s="8"/>
      <c r="Q61" s="8"/>
      <c r="R61" s="8"/>
      <c r="AC61" s="3">
        <f t="shared" si="1"/>
        <v>1</v>
      </c>
      <c r="AD61" s="38">
        <f t="shared" si="2"/>
        <v>1</v>
      </c>
    </row>
    <row r="62" spans="1:30" customFormat="1" x14ac:dyDescent="0.25">
      <c r="A62" t="s">
        <v>307</v>
      </c>
      <c r="B62" s="1"/>
      <c r="C62" s="1" t="s">
        <v>308</v>
      </c>
      <c r="D62" s="3" t="s">
        <v>309</v>
      </c>
      <c r="E62" s="3" t="s">
        <v>310</v>
      </c>
      <c r="F62" t="s">
        <v>14</v>
      </c>
      <c r="G62">
        <v>894</v>
      </c>
      <c r="H62">
        <v>1</v>
      </c>
      <c r="I62">
        <v>0</v>
      </c>
      <c r="J62" s="11">
        <f t="shared" si="0"/>
        <v>1</v>
      </c>
      <c r="K62" s="2">
        <v>43608</v>
      </c>
      <c r="L62" t="s">
        <v>16</v>
      </c>
      <c r="M62" s="6">
        <v>0</v>
      </c>
      <c r="N62" s="8">
        <v>1</v>
      </c>
      <c r="O62" s="8"/>
      <c r="P62" s="8"/>
      <c r="Q62" s="8"/>
      <c r="R62" s="8"/>
      <c r="AC62" s="3">
        <f t="shared" si="1"/>
        <v>1</v>
      </c>
      <c r="AD62" s="38">
        <f t="shared" si="2"/>
        <v>1</v>
      </c>
    </row>
    <row r="63" spans="1:30" customFormat="1" x14ac:dyDescent="0.25">
      <c r="A63" t="s">
        <v>307</v>
      </c>
      <c r="B63" s="1"/>
      <c r="C63" s="1" t="s">
        <v>311</v>
      </c>
      <c r="D63" s="3" t="s">
        <v>312</v>
      </c>
      <c r="E63" s="3" t="s">
        <v>313</v>
      </c>
      <c r="F63" t="s">
        <v>14</v>
      </c>
      <c r="G63">
        <v>3335</v>
      </c>
      <c r="H63">
        <v>1</v>
      </c>
      <c r="I63">
        <v>0</v>
      </c>
      <c r="J63" s="11">
        <f t="shared" si="0"/>
        <v>1</v>
      </c>
      <c r="K63" s="2">
        <v>44691</v>
      </c>
      <c r="L63" t="s">
        <v>21</v>
      </c>
      <c r="M63" s="6">
        <v>0</v>
      </c>
      <c r="N63" s="8"/>
      <c r="O63" s="8">
        <v>1</v>
      </c>
      <c r="P63" s="8"/>
      <c r="Q63" s="8"/>
      <c r="R63" s="8"/>
      <c r="AC63" s="3">
        <f t="shared" si="1"/>
        <v>1</v>
      </c>
      <c r="AD63" s="38">
        <f t="shared" si="2"/>
        <v>1</v>
      </c>
    </row>
    <row r="64" spans="1:30" customFormat="1" x14ac:dyDescent="0.25">
      <c r="A64" t="s">
        <v>307</v>
      </c>
      <c r="B64" s="1"/>
      <c r="C64" s="1" t="s">
        <v>314</v>
      </c>
      <c r="D64" s="3" t="s">
        <v>315</v>
      </c>
      <c r="E64" s="3" t="s">
        <v>316</v>
      </c>
      <c r="F64" t="s">
        <v>14</v>
      </c>
      <c r="G64">
        <v>674</v>
      </c>
      <c r="H64">
        <v>1</v>
      </c>
      <c r="I64">
        <v>0</v>
      </c>
      <c r="J64" s="11">
        <f t="shared" si="0"/>
        <v>1</v>
      </c>
      <c r="K64" s="2">
        <v>45330</v>
      </c>
      <c r="L64" t="s">
        <v>21</v>
      </c>
      <c r="M64" s="6">
        <v>0</v>
      </c>
      <c r="N64" s="8"/>
      <c r="O64" s="8">
        <v>1</v>
      </c>
      <c r="P64" s="8"/>
      <c r="Q64" s="8"/>
      <c r="R64" s="8"/>
      <c r="AC64" s="3">
        <f t="shared" si="1"/>
        <v>1</v>
      </c>
      <c r="AD64" s="38">
        <f t="shared" si="2"/>
        <v>1</v>
      </c>
    </row>
    <row r="65" spans="1:30" customFormat="1" x14ac:dyDescent="0.25">
      <c r="A65" t="s">
        <v>317</v>
      </c>
      <c r="B65" s="1"/>
      <c r="C65" s="1" t="s">
        <v>318</v>
      </c>
      <c r="D65" s="3" t="s">
        <v>319</v>
      </c>
      <c r="E65" s="3" t="s">
        <v>320</v>
      </c>
      <c r="F65" t="s">
        <v>14</v>
      </c>
      <c r="G65">
        <v>405</v>
      </c>
      <c r="H65">
        <v>1</v>
      </c>
      <c r="I65">
        <v>0</v>
      </c>
      <c r="J65" s="11">
        <f t="shared" si="0"/>
        <v>1</v>
      </c>
      <c r="K65" s="2">
        <v>43224</v>
      </c>
      <c r="L65" t="s">
        <v>76</v>
      </c>
      <c r="M65" s="6">
        <v>1</v>
      </c>
      <c r="N65" s="8"/>
      <c r="O65" s="8"/>
      <c r="P65" s="8"/>
      <c r="Q65" s="8"/>
      <c r="R65" s="8"/>
      <c r="AC65" s="3">
        <f t="shared" si="1"/>
        <v>0</v>
      </c>
      <c r="AD65" s="38">
        <f t="shared" si="2"/>
        <v>0</v>
      </c>
    </row>
    <row r="66" spans="1:30" customFormat="1" x14ac:dyDescent="0.25">
      <c r="A66" t="s">
        <v>317</v>
      </c>
      <c r="B66" s="1"/>
      <c r="C66" s="1" t="s">
        <v>327</v>
      </c>
      <c r="D66" s="3" t="s">
        <v>328</v>
      </c>
      <c r="E66" s="3" t="s">
        <v>329</v>
      </c>
      <c r="F66" t="s">
        <v>14</v>
      </c>
      <c r="G66">
        <v>171</v>
      </c>
      <c r="H66">
        <v>1</v>
      </c>
      <c r="I66">
        <v>0</v>
      </c>
      <c r="J66" s="11">
        <f t="shared" si="0"/>
        <v>1</v>
      </c>
      <c r="K66" s="2">
        <v>45758</v>
      </c>
      <c r="L66" t="s">
        <v>21</v>
      </c>
      <c r="M66" s="6">
        <v>0</v>
      </c>
      <c r="N66" s="8"/>
      <c r="O66" s="8">
        <v>1</v>
      </c>
      <c r="P66" s="8"/>
      <c r="Q66" s="8"/>
      <c r="R66" s="8"/>
      <c r="AC66" s="3">
        <f t="shared" si="1"/>
        <v>1</v>
      </c>
      <c r="AD66" s="38">
        <f t="shared" si="2"/>
        <v>1</v>
      </c>
    </row>
    <row r="67" spans="1:30" customFormat="1" x14ac:dyDescent="0.25">
      <c r="A67" t="s">
        <v>317</v>
      </c>
      <c r="B67" s="1"/>
      <c r="C67" s="1" t="s">
        <v>330</v>
      </c>
      <c r="D67" s="3" t="s">
        <v>331</v>
      </c>
      <c r="E67" s="3" t="s">
        <v>332</v>
      </c>
      <c r="F67" t="s">
        <v>14</v>
      </c>
      <c r="G67">
        <v>273</v>
      </c>
      <c r="H67">
        <v>1</v>
      </c>
      <c r="I67">
        <v>0</v>
      </c>
      <c r="J67" s="11">
        <f t="shared" ref="J67:J130" si="3">SUM(H67,-I67)</f>
        <v>1</v>
      </c>
      <c r="K67" s="2">
        <v>45813</v>
      </c>
      <c r="L67" t="s">
        <v>21</v>
      </c>
      <c r="M67" s="6">
        <v>0</v>
      </c>
      <c r="N67" s="8"/>
      <c r="O67" s="8">
        <v>1</v>
      </c>
      <c r="P67" s="8"/>
      <c r="Q67" s="8"/>
      <c r="R67" s="8"/>
      <c r="AC67" s="3">
        <f t="shared" ref="AC67:AC130" si="4">SUM(N67:AB67)</f>
        <v>1</v>
      </c>
      <c r="AD67" s="38">
        <f t="shared" ref="AD67:AD130" si="5">SUM(N67:R67)</f>
        <v>1</v>
      </c>
    </row>
    <row r="68" spans="1:30" customFormat="1" x14ac:dyDescent="0.25">
      <c r="A68" t="s">
        <v>317</v>
      </c>
      <c r="B68" s="1"/>
      <c r="C68" s="1" t="s">
        <v>333</v>
      </c>
      <c r="D68" s="3" t="s">
        <v>334</v>
      </c>
      <c r="E68" s="3" t="s">
        <v>335</v>
      </c>
      <c r="F68" t="s">
        <v>14</v>
      </c>
      <c r="G68">
        <v>797</v>
      </c>
      <c r="H68">
        <v>1</v>
      </c>
      <c r="I68">
        <v>0</v>
      </c>
      <c r="J68" s="11">
        <f t="shared" si="3"/>
        <v>1</v>
      </c>
      <c r="K68" s="2">
        <v>45813</v>
      </c>
      <c r="L68" t="s">
        <v>21</v>
      </c>
      <c r="M68" s="6">
        <v>0</v>
      </c>
      <c r="N68" s="8"/>
      <c r="O68" s="8">
        <v>1</v>
      </c>
      <c r="P68" s="8"/>
      <c r="Q68" s="8"/>
      <c r="R68" s="8"/>
      <c r="AC68" s="3">
        <f t="shared" si="4"/>
        <v>1</v>
      </c>
      <c r="AD68" s="38">
        <f t="shared" si="5"/>
        <v>1</v>
      </c>
    </row>
    <row r="69" spans="1:30" customFormat="1" x14ac:dyDescent="0.25">
      <c r="A69" t="s">
        <v>317</v>
      </c>
      <c r="B69" s="1"/>
      <c r="C69" s="1" t="s">
        <v>336</v>
      </c>
      <c r="D69" s="3" t="s">
        <v>337</v>
      </c>
      <c r="E69" s="3" t="s">
        <v>338</v>
      </c>
      <c r="F69" t="s">
        <v>14</v>
      </c>
      <c r="G69">
        <v>3189</v>
      </c>
      <c r="H69">
        <v>1</v>
      </c>
      <c r="I69">
        <v>0</v>
      </c>
      <c r="J69" s="11">
        <f t="shared" si="3"/>
        <v>1</v>
      </c>
      <c r="K69" s="2">
        <v>45869</v>
      </c>
      <c r="L69" t="s">
        <v>21</v>
      </c>
      <c r="M69" s="6">
        <v>0</v>
      </c>
      <c r="N69" s="8"/>
      <c r="O69" s="8">
        <v>1</v>
      </c>
      <c r="P69" s="8"/>
      <c r="Q69" s="8"/>
      <c r="R69" s="8"/>
      <c r="AC69" s="3">
        <f t="shared" si="4"/>
        <v>1</v>
      </c>
      <c r="AD69" s="38">
        <f t="shared" si="5"/>
        <v>1</v>
      </c>
    </row>
    <row r="70" spans="1:30" customFormat="1" x14ac:dyDescent="0.25">
      <c r="A70" t="s">
        <v>339</v>
      </c>
      <c r="B70" s="1"/>
      <c r="C70" s="1" t="s">
        <v>340</v>
      </c>
      <c r="D70" s="3" t="s">
        <v>341</v>
      </c>
      <c r="E70" s="3" t="s">
        <v>342</v>
      </c>
      <c r="F70" t="s">
        <v>14</v>
      </c>
      <c r="G70">
        <v>7914</v>
      </c>
      <c r="H70">
        <v>1</v>
      </c>
      <c r="I70">
        <v>0</v>
      </c>
      <c r="J70" s="11">
        <f t="shared" si="3"/>
        <v>1</v>
      </c>
      <c r="K70" s="2">
        <v>44985</v>
      </c>
      <c r="L70" t="s">
        <v>16</v>
      </c>
      <c r="M70" s="6">
        <v>0</v>
      </c>
      <c r="N70" s="8">
        <v>1</v>
      </c>
      <c r="O70" s="8"/>
      <c r="P70" s="8"/>
      <c r="Q70" s="8"/>
      <c r="R70" s="8"/>
      <c r="AC70" s="3">
        <f t="shared" si="4"/>
        <v>1</v>
      </c>
      <c r="AD70" s="38">
        <f t="shared" si="5"/>
        <v>1</v>
      </c>
    </row>
    <row r="71" spans="1:30" customFormat="1" x14ac:dyDescent="0.25">
      <c r="A71" t="s">
        <v>339</v>
      </c>
      <c r="B71" s="1"/>
      <c r="C71" s="1" t="s">
        <v>343</v>
      </c>
      <c r="D71" s="3" t="s">
        <v>344</v>
      </c>
      <c r="E71" s="3" t="s">
        <v>345</v>
      </c>
      <c r="F71" t="s">
        <v>14</v>
      </c>
      <c r="G71">
        <v>1341</v>
      </c>
      <c r="H71">
        <v>4</v>
      </c>
      <c r="I71">
        <v>0</v>
      </c>
      <c r="J71" s="11">
        <f t="shared" si="3"/>
        <v>4</v>
      </c>
      <c r="K71" s="2">
        <v>45972</v>
      </c>
      <c r="L71" t="s">
        <v>21</v>
      </c>
      <c r="M71" s="6">
        <v>0</v>
      </c>
      <c r="N71" s="8"/>
      <c r="O71" s="8">
        <v>2</v>
      </c>
      <c r="P71" s="8">
        <v>2</v>
      </c>
      <c r="Q71" s="8"/>
      <c r="R71" s="8"/>
      <c r="AC71" s="3">
        <f t="shared" si="4"/>
        <v>4</v>
      </c>
      <c r="AD71" s="38">
        <f t="shared" si="5"/>
        <v>4</v>
      </c>
    </row>
    <row r="72" spans="1:30" customFormat="1" x14ac:dyDescent="0.25">
      <c r="A72" t="s">
        <v>346</v>
      </c>
      <c r="B72" s="1"/>
      <c r="C72" s="1" t="s">
        <v>347</v>
      </c>
      <c r="D72" s="3" t="s">
        <v>348</v>
      </c>
      <c r="E72" s="3" t="s">
        <v>349</v>
      </c>
      <c r="F72" t="s">
        <v>14</v>
      </c>
      <c r="G72">
        <v>1815</v>
      </c>
      <c r="H72">
        <v>2</v>
      </c>
      <c r="I72">
        <v>0</v>
      </c>
      <c r="J72" s="11">
        <f t="shared" si="3"/>
        <v>2</v>
      </c>
      <c r="K72" s="2">
        <v>44649</v>
      </c>
      <c r="L72" t="s">
        <v>16</v>
      </c>
      <c r="M72" s="6">
        <v>0</v>
      </c>
      <c r="N72" s="8">
        <v>2</v>
      </c>
      <c r="O72" s="8"/>
      <c r="P72" s="8"/>
      <c r="Q72" s="8"/>
      <c r="R72" s="8"/>
      <c r="AC72" s="3">
        <f t="shared" si="4"/>
        <v>2</v>
      </c>
      <c r="AD72" s="38">
        <f t="shared" si="5"/>
        <v>2</v>
      </c>
    </row>
    <row r="73" spans="1:30" customFormat="1" x14ac:dyDescent="0.25">
      <c r="A73" t="s">
        <v>346</v>
      </c>
      <c r="B73" s="1"/>
      <c r="C73" s="1" t="s">
        <v>350</v>
      </c>
      <c r="D73" s="3" t="s">
        <v>351</v>
      </c>
      <c r="E73" s="3" t="s">
        <v>352</v>
      </c>
      <c r="F73" t="s">
        <v>14</v>
      </c>
      <c r="G73">
        <v>774</v>
      </c>
      <c r="H73">
        <v>2</v>
      </c>
      <c r="I73">
        <v>0</v>
      </c>
      <c r="J73" s="11">
        <f t="shared" si="3"/>
        <v>2</v>
      </c>
      <c r="K73" s="2">
        <v>44811</v>
      </c>
      <c r="L73" t="s">
        <v>21</v>
      </c>
      <c r="M73" s="6">
        <v>0</v>
      </c>
      <c r="N73" s="8"/>
      <c r="O73" s="8">
        <v>2</v>
      </c>
      <c r="P73" s="8"/>
      <c r="Q73" s="8"/>
      <c r="R73" s="8"/>
      <c r="AC73" s="3">
        <f t="shared" si="4"/>
        <v>2</v>
      </c>
      <c r="AD73" s="38">
        <f t="shared" si="5"/>
        <v>2</v>
      </c>
    </row>
    <row r="74" spans="1:30" customFormat="1" x14ac:dyDescent="0.25">
      <c r="A74" t="s">
        <v>346</v>
      </c>
      <c r="B74" s="1"/>
      <c r="C74" s="1" t="s">
        <v>353</v>
      </c>
      <c r="D74" s="3" t="s">
        <v>354</v>
      </c>
      <c r="E74" s="3" t="s">
        <v>355</v>
      </c>
      <c r="F74" t="s">
        <v>14</v>
      </c>
      <c r="G74">
        <v>0</v>
      </c>
      <c r="H74">
        <v>1</v>
      </c>
      <c r="I74">
        <v>0</v>
      </c>
      <c r="J74" s="11">
        <f t="shared" si="3"/>
        <v>1</v>
      </c>
      <c r="K74" s="2">
        <v>44960</v>
      </c>
      <c r="L74" t="s">
        <v>16</v>
      </c>
      <c r="M74" s="6">
        <v>0</v>
      </c>
      <c r="N74" s="8">
        <v>1</v>
      </c>
      <c r="O74" s="8"/>
      <c r="P74" s="8"/>
      <c r="Q74" s="8"/>
      <c r="R74" s="8"/>
      <c r="AC74" s="3">
        <f t="shared" si="4"/>
        <v>1</v>
      </c>
      <c r="AD74" s="38">
        <f t="shared" si="5"/>
        <v>1</v>
      </c>
    </row>
    <row r="75" spans="1:30" customFormat="1" x14ac:dyDescent="0.25">
      <c r="A75" t="s">
        <v>356</v>
      </c>
      <c r="B75" s="1"/>
      <c r="C75" s="1" t="s">
        <v>360</v>
      </c>
      <c r="D75" s="3" t="s">
        <v>361</v>
      </c>
      <c r="E75" s="3" t="s">
        <v>362</v>
      </c>
      <c r="F75" t="s">
        <v>14</v>
      </c>
      <c r="G75">
        <v>6147</v>
      </c>
      <c r="H75">
        <v>4</v>
      </c>
      <c r="I75">
        <v>0</v>
      </c>
      <c r="J75" s="11">
        <f t="shared" si="3"/>
        <v>4</v>
      </c>
      <c r="K75" s="2">
        <v>44335</v>
      </c>
      <c r="L75" t="s">
        <v>16</v>
      </c>
      <c r="M75" s="6">
        <v>0</v>
      </c>
      <c r="N75" s="8">
        <v>2</v>
      </c>
      <c r="O75" s="8">
        <v>2</v>
      </c>
      <c r="P75" s="8"/>
      <c r="Q75" s="8"/>
      <c r="R75" s="8"/>
      <c r="AC75" s="3">
        <f t="shared" si="4"/>
        <v>4</v>
      </c>
      <c r="AD75" s="38">
        <f t="shared" si="5"/>
        <v>4</v>
      </c>
    </row>
    <row r="76" spans="1:30" customFormat="1" x14ac:dyDescent="0.25">
      <c r="A76" t="s">
        <v>356</v>
      </c>
      <c r="B76" s="1"/>
      <c r="C76" s="1" t="s">
        <v>363</v>
      </c>
      <c r="D76" s="3" t="s">
        <v>364</v>
      </c>
      <c r="E76" s="3" t="s">
        <v>365</v>
      </c>
      <c r="F76" t="s">
        <v>14</v>
      </c>
      <c r="G76">
        <v>1068</v>
      </c>
      <c r="H76">
        <v>2</v>
      </c>
      <c r="I76">
        <v>0</v>
      </c>
      <c r="J76" s="11">
        <f t="shared" si="3"/>
        <v>2</v>
      </c>
      <c r="K76" s="2">
        <v>44544</v>
      </c>
      <c r="L76" t="s">
        <v>16</v>
      </c>
      <c r="M76" s="6">
        <v>0</v>
      </c>
      <c r="N76" s="8">
        <v>1</v>
      </c>
      <c r="O76" s="8">
        <v>1</v>
      </c>
      <c r="P76" s="8"/>
      <c r="Q76" s="8"/>
      <c r="R76" s="8"/>
      <c r="AC76" s="3">
        <f t="shared" si="4"/>
        <v>2</v>
      </c>
      <c r="AD76" s="38">
        <f t="shared" si="5"/>
        <v>2</v>
      </c>
    </row>
    <row r="77" spans="1:30" customFormat="1" x14ac:dyDescent="0.25">
      <c r="A77" t="s">
        <v>356</v>
      </c>
      <c r="B77" s="1"/>
      <c r="C77" s="1" t="s">
        <v>366</v>
      </c>
      <c r="D77" s="3" t="s">
        <v>367</v>
      </c>
      <c r="E77" s="3" t="s">
        <v>368</v>
      </c>
      <c r="F77" t="s">
        <v>15</v>
      </c>
      <c r="G77">
        <v>839</v>
      </c>
      <c r="H77">
        <v>1</v>
      </c>
      <c r="I77">
        <v>0</v>
      </c>
      <c r="J77" s="11">
        <f t="shared" si="3"/>
        <v>1</v>
      </c>
      <c r="K77" s="2">
        <v>44813</v>
      </c>
      <c r="L77" t="s">
        <v>76</v>
      </c>
      <c r="M77" s="6">
        <v>1</v>
      </c>
      <c r="N77" s="8"/>
      <c r="O77" s="8"/>
      <c r="P77" s="8"/>
      <c r="Q77" s="8"/>
      <c r="R77" s="8"/>
      <c r="AC77" s="3">
        <f t="shared" si="4"/>
        <v>0</v>
      </c>
      <c r="AD77" s="38">
        <f t="shared" si="5"/>
        <v>0</v>
      </c>
    </row>
    <row r="78" spans="1:30" customFormat="1" x14ac:dyDescent="0.25">
      <c r="A78" t="s">
        <v>356</v>
      </c>
      <c r="B78" s="1"/>
      <c r="C78" s="1" t="s">
        <v>369</v>
      </c>
      <c r="D78" s="3" t="s">
        <v>370</v>
      </c>
      <c r="E78" s="3" t="s">
        <v>371</v>
      </c>
      <c r="F78" t="s">
        <v>14</v>
      </c>
      <c r="G78">
        <v>550</v>
      </c>
      <c r="H78">
        <v>1</v>
      </c>
      <c r="I78">
        <v>0</v>
      </c>
      <c r="J78" s="11">
        <f t="shared" si="3"/>
        <v>1</v>
      </c>
      <c r="K78" s="2">
        <v>44838</v>
      </c>
      <c r="L78" t="s">
        <v>21</v>
      </c>
      <c r="M78" s="6">
        <v>0</v>
      </c>
      <c r="N78" s="8"/>
      <c r="O78" s="8"/>
      <c r="P78" s="8">
        <v>1</v>
      </c>
      <c r="Q78" s="8"/>
      <c r="R78" s="8"/>
      <c r="AC78" s="3">
        <f t="shared" si="4"/>
        <v>1</v>
      </c>
      <c r="AD78" s="38">
        <f t="shared" si="5"/>
        <v>1</v>
      </c>
    </row>
    <row r="79" spans="1:30" customFormat="1" x14ac:dyDescent="0.25">
      <c r="A79" t="s">
        <v>356</v>
      </c>
      <c r="B79" s="1"/>
      <c r="C79" s="1" t="s">
        <v>372</v>
      </c>
      <c r="D79" s="3" t="s">
        <v>373</v>
      </c>
      <c r="E79" s="3" t="s">
        <v>374</v>
      </c>
      <c r="F79" t="s">
        <v>14</v>
      </c>
      <c r="G79">
        <v>4199</v>
      </c>
      <c r="H79">
        <v>3</v>
      </c>
      <c r="I79">
        <v>1</v>
      </c>
      <c r="J79" s="11">
        <f t="shared" si="3"/>
        <v>2</v>
      </c>
      <c r="K79" s="2">
        <v>44841</v>
      </c>
      <c r="L79" t="s">
        <v>16</v>
      </c>
      <c r="M79" s="6">
        <v>0</v>
      </c>
      <c r="N79" s="8">
        <v>2</v>
      </c>
      <c r="O79" s="8"/>
      <c r="P79" s="8"/>
      <c r="Q79" s="8"/>
      <c r="R79" s="8"/>
      <c r="AC79" s="3">
        <f t="shared" si="4"/>
        <v>2</v>
      </c>
      <c r="AD79" s="38">
        <f t="shared" si="5"/>
        <v>2</v>
      </c>
    </row>
    <row r="80" spans="1:30" customFormat="1" x14ac:dyDescent="0.25">
      <c r="A80" t="s">
        <v>356</v>
      </c>
      <c r="B80" s="1"/>
      <c r="C80" s="1" t="s">
        <v>375</v>
      </c>
      <c r="D80" s="3" t="s">
        <v>376</v>
      </c>
      <c r="E80" s="3" t="s">
        <v>377</v>
      </c>
      <c r="F80" t="s">
        <v>14</v>
      </c>
      <c r="G80">
        <v>3132</v>
      </c>
      <c r="H80">
        <v>1</v>
      </c>
      <c r="I80">
        <v>0</v>
      </c>
      <c r="J80" s="11">
        <f t="shared" si="3"/>
        <v>1</v>
      </c>
      <c r="K80" s="2">
        <v>44848</v>
      </c>
      <c r="L80" t="s">
        <v>16</v>
      </c>
      <c r="M80" s="6">
        <v>0</v>
      </c>
      <c r="N80" s="8">
        <v>1</v>
      </c>
      <c r="O80" s="8"/>
      <c r="P80" s="8"/>
      <c r="Q80" s="8"/>
      <c r="R80" s="8"/>
      <c r="AC80" s="3">
        <f t="shared" si="4"/>
        <v>1</v>
      </c>
      <c r="AD80" s="38">
        <f t="shared" si="5"/>
        <v>1</v>
      </c>
    </row>
    <row r="81" spans="1:30" customFormat="1" x14ac:dyDescent="0.25">
      <c r="A81" t="s">
        <v>356</v>
      </c>
      <c r="B81" s="1"/>
      <c r="C81" s="1" t="s">
        <v>378</v>
      </c>
      <c r="D81" s="3" t="s">
        <v>379</v>
      </c>
      <c r="E81" s="3" t="s">
        <v>380</v>
      </c>
      <c r="F81" t="s">
        <v>14</v>
      </c>
      <c r="G81">
        <v>3582</v>
      </c>
      <c r="H81">
        <v>1</v>
      </c>
      <c r="I81">
        <v>0</v>
      </c>
      <c r="J81" s="11">
        <f t="shared" si="3"/>
        <v>1</v>
      </c>
      <c r="K81" s="2">
        <v>44886</v>
      </c>
      <c r="L81" t="s">
        <v>21</v>
      </c>
      <c r="M81" s="6">
        <v>0</v>
      </c>
      <c r="N81" s="8"/>
      <c r="O81" s="8">
        <v>1</v>
      </c>
      <c r="P81" s="8"/>
      <c r="Q81" s="8"/>
      <c r="R81" s="8"/>
      <c r="AC81" s="3">
        <f t="shared" si="4"/>
        <v>1</v>
      </c>
      <c r="AD81" s="38">
        <f t="shared" si="5"/>
        <v>1</v>
      </c>
    </row>
    <row r="82" spans="1:30" customFormat="1" x14ac:dyDescent="0.25">
      <c r="A82" t="s">
        <v>356</v>
      </c>
      <c r="B82" s="1"/>
      <c r="C82" s="1" t="s">
        <v>381</v>
      </c>
      <c r="D82" s="3" t="s">
        <v>382</v>
      </c>
      <c r="E82" s="3" t="s">
        <v>383</v>
      </c>
      <c r="F82" t="s">
        <v>15</v>
      </c>
      <c r="G82">
        <v>272</v>
      </c>
      <c r="H82">
        <v>1</v>
      </c>
      <c r="I82">
        <v>0</v>
      </c>
      <c r="J82" s="11">
        <f t="shared" si="3"/>
        <v>1</v>
      </c>
      <c r="K82" s="2">
        <v>44911</v>
      </c>
      <c r="L82" t="s">
        <v>21</v>
      </c>
      <c r="M82" s="6">
        <v>0</v>
      </c>
      <c r="N82" s="8"/>
      <c r="O82" s="8"/>
      <c r="P82" s="8">
        <v>1</v>
      </c>
      <c r="Q82" s="8"/>
      <c r="R82" s="8"/>
      <c r="AC82" s="3">
        <f t="shared" si="4"/>
        <v>1</v>
      </c>
      <c r="AD82" s="38">
        <f t="shared" si="5"/>
        <v>1</v>
      </c>
    </row>
    <row r="83" spans="1:30" customFormat="1" x14ac:dyDescent="0.25">
      <c r="A83" t="s">
        <v>356</v>
      </c>
      <c r="B83" s="1"/>
      <c r="C83" s="1" t="s">
        <v>384</v>
      </c>
      <c r="D83" s="3" t="s">
        <v>385</v>
      </c>
      <c r="E83" s="3" t="s">
        <v>386</v>
      </c>
      <c r="F83" t="s">
        <v>15</v>
      </c>
      <c r="G83">
        <v>634</v>
      </c>
      <c r="H83">
        <v>1</v>
      </c>
      <c r="I83">
        <v>0</v>
      </c>
      <c r="J83" s="11">
        <f t="shared" si="3"/>
        <v>1</v>
      </c>
      <c r="K83" s="2">
        <v>44960</v>
      </c>
      <c r="L83" t="s">
        <v>76</v>
      </c>
      <c r="M83" s="6">
        <v>1</v>
      </c>
      <c r="N83" s="8"/>
      <c r="O83" s="8"/>
      <c r="P83" s="8"/>
      <c r="Q83" s="8"/>
      <c r="R83" s="8"/>
      <c r="AC83" s="3">
        <f t="shared" si="4"/>
        <v>0</v>
      </c>
      <c r="AD83" s="38">
        <f t="shared" si="5"/>
        <v>0</v>
      </c>
    </row>
    <row r="84" spans="1:30" customFormat="1" x14ac:dyDescent="0.25">
      <c r="A84" t="s">
        <v>356</v>
      </c>
      <c r="B84" s="1"/>
      <c r="C84" s="1" t="s">
        <v>387</v>
      </c>
      <c r="D84" s="3" t="s">
        <v>388</v>
      </c>
      <c r="E84" s="3" t="s">
        <v>389</v>
      </c>
      <c r="F84" t="s">
        <v>15</v>
      </c>
      <c r="G84">
        <v>409</v>
      </c>
      <c r="H84">
        <v>1</v>
      </c>
      <c r="I84">
        <v>0</v>
      </c>
      <c r="J84" s="11">
        <f t="shared" si="3"/>
        <v>1</v>
      </c>
      <c r="K84" s="2">
        <v>45041</v>
      </c>
      <c r="L84" t="s">
        <v>21</v>
      </c>
      <c r="M84" s="6">
        <v>0</v>
      </c>
      <c r="N84" s="8"/>
      <c r="O84" s="8"/>
      <c r="P84" s="8">
        <v>1</v>
      </c>
      <c r="Q84" s="8"/>
      <c r="R84" s="8"/>
      <c r="AC84" s="3">
        <f t="shared" si="4"/>
        <v>1</v>
      </c>
      <c r="AD84" s="38">
        <f t="shared" si="5"/>
        <v>1</v>
      </c>
    </row>
    <row r="85" spans="1:30" customFormat="1" x14ac:dyDescent="0.25">
      <c r="A85" t="s">
        <v>356</v>
      </c>
      <c r="B85" s="1"/>
      <c r="C85" s="1" t="s">
        <v>390</v>
      </c>
      <c r="D85" s="3" t="s">
        <v>391</v>
      </c>
      <c r="E85" s="3" t="s">
        <v>392</v>
      </c>
      <c r="F85" t="s">
        <v>14</v>
      </c>
      <c r="G85">
        <v>1878</v>
      </c>
      <c r="H85">
        <v>1</v>
      </c>
      <c r="I85">
        <v>0</v>
      </c>
      <c r="J85" s="11">
        <f t="shared" si="3"/>
        <v>1</v>
      </c>
      <c r="K85" s="2">
        <v>45065</v>
      </c>
      <c r="L85" t="s">
        <v>21</v>
      </c>
      <c r="M85" s="6">
        <v>0</v>
      </c>
      <c r="N85" s="8"/>
      <c r="O85" s="8"/>
      <c r="P85" s="8">
        <v>1</v>
      </c>
      <c r="Q85" s="8"/>
      <c r="R85" s="8"/>
      <c r="AC85" s="3">
        <f t="shared" si="4"/>
        <v>1</v>
      </c>
      <c r="AD85" s="38">
        <f t="shared" si="5"/>
        <v>1</v>
      </c>
    </row>
    <row r="86" spans="1:30" customFormat="1" x14ac:dyDescent="0.25">
      <c r="A86" t="s">
        <v>356</v>
      </c>
      <c r="B86" s="1"/>
      <c r="C86" s="1" t="s">
        <v>393</v>
      </c>
      <c r="D86" s="3" t="s">
        <v>394</v>
      </c>
      <c r="E86" s="3" t="s">
        <v>395</v>
      </c>
      <c r="F86" t="s">
        <v>15</v>
      </c>
      <c r="G86">
        <v>243</v>
      </c>
      <c r="H86">
        <v>1</v>
      </c>
      <c r="I86">
        <v>0</v>
      </c>
      <c r="J86" s="11">
        <f t="shared" si="3"/>
        <v>1</v>
      </c>
      <c r="K86" s="2">
        <v>45096</v>
      </c>
      <c r="L86" t="s">
        <v>16</v>
      </c>
      <c r="M86" s="6">
        <v>0</v>
      </c>
      <c r="N86" s="8">
        <v>1</v>
      </c>
      <c r="O86" s="8"/>
      <c r="P86" s="8"/>
      <c r="Q86" s="8"/>
      <c r="R86" s="8"/>
      <c r="AC86" s="3">
        <f t="shared" si="4"/>
        <v>1</v>
      </c>
      <c r="AD86" s="38">
        <f t="shared" si="5"/>
        <v>1</v>
      </c>
    </row>
    <row r="87" spans="1:30" customFormat="1" x14ac:dyDescent="0.25">
      <c r="A87" t="s">
        <v>356</v>
      </c>
      <c r="B87" s="1"/>
      <c r="C87" s="1" t="s">
        <v>399</v>
      </c>
      <c r="D87" s="3" t="s">
        <v>400</v>
      </c>
      <c r="E87" s="3" t="s">
        <v>401</v>
      </c>
      <c r="F87" t="s">
        <v>15</v>
      </c>
      <c r="G87">
        <v>1157</v>
      </c>
      <c r="H87">
        <v>1</v>
      </c>
      <c r="I87">
        <v>0</v>
      </c>
      <c r="J87" s="11">
        <f t="shared" si="3"/>
        <v>1</v>
      </c>
      <c r="K87" s="2">
        <v>45540</v>
      </c>
      <c r="L87" t="s">
        <v>16</v>
      </c>
      <c r="M87" s="6">
        <v>0</v>
      </c>
      <c r="N87" s="8">
        <v>1</v>
      </c>
      <c r="O87" s="8"/>
      <c r="P87" s="8"/>
      <c r="Q87" s="8"/>
      <c r="R87" s="8"/>
      <c r="AC87" s="3">
        <f t="shared" si="4"/>
        <v>1</v>
      </c>
      <c r="AD87" s="38">
        <f t="shared" si="5"/>
        <v>1</v>
      </c>
    </row>
    <row r="88" spans="1:30" customFormat="1" x14ac:dyDescent="0.25">
      <c r="A88" t="s">
        <v>356</v>
      </c>
      <c r="B88" s="1"/>
      <c r="C88" s="1" t="s">
        <v>405</v>
      </c>
      <c r="D88" s="3" t="s">
        <v>406</v>
      </c>
      <c r="E88" s="3" t="s">
        <v>407</v>
      </c>
      <c r="F88" t="s">
        <v>14</v>
      </c>
      <c r="G88">
        <v>0</v>
      </c>
      <c r="H88">
        <v>3</v>
      </c>
      <c r="I88">
        <v>0</v>
      </c>
      <c r="J88" s="11">
        <f t="shared" si="3"/>
        <v>3</v>
      </c>
      <c r="K88" s="2">
        <v>45699</v>
      </c>
      <c r="L88" t="s">
        <v>16</v>
      </c>
      <c r="M88" s="6">
        <v>0</v>
      </c>
      <c r="N88" s="8">
        <v>2</v>
      </c>
      <c r="O88" s="8">
        <v>1</v>
      </c>
      <c r="P88" s="8"/>
      <c r="Q88" s="8"/>
      <c r="R88" s="8"/>
      <c r="AC88" s="3">
        <f t="shared" si="4"/>
        <v>3</v>
      </c>
      <c r="AD88" s="38">
        <f t="shared" si="5"/>
        <v>3</v>
      </c>
    </row>
    <row r="89" spans="1:30" customFormat="1" x14ac:dyDescent="0.25">
      <c r="A89" t="s">
        <v>356</v>
      </c>
      <c r="B89" s="1"/>
      <c r="C89" s="1" t="s">
        <v>408</v>
      </c>
      <c r="D89" s="3" t="s">
        <v>409</v>
      </c>
      <c r="E89" s="3" t="s">
        <v>410</v>
      </c>
      <c r="F89" t="s">
        <v>15</v>
      </c>
      <c r="G89">
        <v>2181</v>
      </c>
      <c r="H89">
        <v>3</v>
      </c>
      <c r="I89">
        <v>0</v>
      </c>
      <c r="J89" s="11">
        <f t="shared" si="3"/>
        <v>3</v>
      </c>
      <c r="K89" s="2">
        <v>45826</v>
      </c>
      <c r="L89" t="s">
        <v>21</v>
      </c>
      <c r="M89" s="6">
        <v>0</v>
      </c>
      <c r="N89" s="8"/>
      <c r="O89" s="8">
        <v>1</v>
      </c>
      <c r="P89" s="8">
        <v>2</v>
      </c>
      <c r="Q89" s="8"/>
      <c r="R89" s="8"/>
      <c r="AC89" s="3">
        <f t="shared" si="4"/>
        <v>3</v>
      </c>
      <c r="AD89" s="38">
        <f t="shared" si="5"/>
        <v>3</v>
      </c>
    </row>
    <row r="90" spans="1:30" customFormat="1" x14ac:dyDescent="0.25">
      <c r="A90" t="s">
        <v>356</v>
      </c>
      <c r="B90" s="1"/>
      <c r="C90" s="1" t="s">
        <v>411</v>
      </c>
      <c r="D90" s="3" t="s">
        <v>370</v>
      </c>
      <c r="E90" s="3" t="s">
        <v>412</v>
      </c>
      <c r="F90" t="s">
        <v>15</v>
      </c>
      <c r="G90">
        <v>401</v>
      </c>
      <c r="H90">
        <v>1</v>
      </c>
      <c r="I90">
        <v>0</v>
      </c>
      <c r="J90" s="11">
        <f t="shared" si="3"/>
        <v>1</v>
      </c>
      <c r="K90" s="2">
        <v>45912</v>
      </c>
      <c r="L90" t="s">
        <v>21</v>
      </c>
      <c r="M90" s="6">
        <v>0</v>
      </c>
      <c r="N90" s="8"/>
      <c r="O90" s="8">
        <v>1</v>
      </c>
      <c r="P90" s="8"/>
      <c r="Q90" s="8"/>
      <c r="R90" s="8"/>
      <c r="AC90" s="3">
        <f t="shared" si="4"/>
        <v>1</v>
      </c>
      <c r="AD90" s="38">
        <f t="shared" si="5"/>
        <v>1</v>
      </c>
    </row>
    <row r="91" spans="1:30" customFormat="1" x14ac:dyDescent="0.25">
      <c r="A91" t="s">
        <v>356</v>
      </c>
      <c r="B91" s="1"/>
      <c r="C91" s="1" t="s">
        <v>413</v>
      </c>
      <c r="D91" s="3" t="s">
        <v>414</v>
      </c>
      <c r="E91" s="3" t="s">
        <v>415</v>
      </c>
      <c r="F91" t="s">
        <v>15</v>
      </c>
      <c r="G91">
        <v>597</v>
      </c>
      <c r="H91">
        <v>1</v>
      </c>
      <c r="I91">
        <v>0</v>
      </c>
      <c r="J91" s="11">
        <f t="shared" si="3"/>
        <v>1</v>
      </c>
      <c r="K91" s="2">
        <v>45989</v>
      </c>
      <c r="L91" t="s">
        <v>16</v>
      </c>
      <c r="M91" s="6">
        <v>0</v>
      </c>
      <c r="N91" s="8">
        <v>1</v>
      </c>
      <c r="O91" s="8"/>
      <c r="P91" s="8"/>
      <c r="Q91" s="8"/>
      <c r="R91" s="8"/>
      <c r="AC91" s="3">
        <f t="shared" si="4"/>
        <v>1</v>
      </c>
      <c r="AD91" s="38">
        <f t="shared" si="5"/>
        <v>1</v>
      </c>
    </row>
    <row r="92" spans="1:30" customFormat="1" x14ac:dyDescent="0.25">
      <c r="A92" t="s">
        <v>356</v>
      </c>
      <c r="B92" s="1"/>
      <c r="C92" s="1" t="s">
        <v>416</v>
      </c>
      <c r="D92" s="3" t="s">
        <v>417</v>
      </c>
      <c r="E92" s="3" t="s">
        <v>418</v>
      </c>
      <c r="F92" t="s">
        <v>15</v>
      </c>
      <c r="G92">
        <v>4848</v>
      </c>
      <c r="H92">
        <v>1</v>
      </c>
      <c r="I92">
        <v>0</v>
      </c>
      <c r="J92" s="11">
        <f t="shared" si="3"/>
        <v>1</v>
      </c>
      <c r="K92" s="2">
        <v>46031</v>
      </c>
      <c r="L92" t="s">
        <v>21</v>
      </c>
      <c r="M92" s="6">
        <v>0</v>
      </c>
      <c r="N92" s="8"/>
      <c r="O92" s="8">
        <v>1</v>
      </c>
      <c r="P92" s="8"/>
      <c r="Q92" s="8"/>
      <c r="R92" s="8"/>
      <c r="AC92" s="3">
        <f t="shared" si="4"/>
        <v>1</v>
      </c>
      <c r="AD92" s="38">
        <f t="shared" si="5"/>
        <v>1</v>
      </c>
    </row>
    <row r="93" spans="1:30" customFormat="1" x14ac:dyDescent="0.25">
      <c r="A93" t="s">
        <v>356</v>
      </c>
      <c r="B93" s="1"/>
      <c r="C93" s="1" t="s">
        <v>419</v>
      </c>
      <c r="D93" s="3" t="s">
        <v>420</v>
      </c>
      <c r="E93" s="3" t="s">
        <v>421</v>
      </c>
      <c r="F93" t="s">
        <v>15</v>
      </c>
      <c r="G93">
        <v>2541</v>
      </c>
      <c r="H93">
        <v>3</v>
      </c>
      <c r="I93">
        <v>0</v>
      </c>
      <c r="J93" s="11">
        <f t="shared" si="3"/>
        <v>3</v>
      </c>
      <c r="K93" s="2">
        <v>46042</v>
      </c>
      <c r="L93" t="s">
        <v>21</v>
      </c>
      <c r="M93" s="6">
        <v>0</v>
      </c>
      <c r="N93" s="8"/>
      <c r="O93" s="8">
        <v>1</v>
      </c>
      <c r="P93" s="8">
        <v>2</v>
      </c>
      <c r="Q93" s="8"/>
      <c r="R93" s="8"/>
      <c r="AC93" s="3">
        <f t="shared" si="4"/>
        <v>3</v>
      </c>
      <c r="AD93" s="38">
        <f t="shared" si="5"/>
        <v>3</v>
      </c>
    </row>
    <row r="94" spans="1:30" customFormat="1" x14ac:dyDescent="0.25">
      <c r="A94" t="s">
        <v>422</v>
      </c>
      <c r="B94" s="1"/>
      <c r="C94" s="1" t="s">
        <v>430</v>
      </c>
      <c r="D94" s="3" t="s">
        <v>431</v>
      </c>
      <c r="E94" s="3" t="s">
        <v>432</v>
      </c>
      <c r="F94" t="s">
        <v>14</v>
      </c>
      <c r="G94">
        <v>1287</v>
      </c>
      <c r="H94">
        <v>1</v>
      </c>
      <c r="I94">
        <v>0</v>
      </c>
      <c r="J94" s="11">
        <f t="shared" si="3"/>
        <v>1</v>
      </c>
      <c r="K94" s="2">
        <v>44658</v>
      </c>
      <c r="L94" t="s">
        <v>76</v>
      </c>
      <c r="M94" s="6">
        <v>1</v>
      </c>
      <c r="N94" s="8"/>
      <c r="O94" s="8"/>
      <c r="P94" s="8"/>
      <c r="Q94" s="8"/>
      <c r="R94" s="8"/>
      <c r="AC94" s="3">
        <f t="shared" si="4"/>
        <v>0</v>
      </c>
      <c r="AD94" s="38">
        <f t="shared" si="5"/>
        <v>0</v>
      </c>
    </row>
    <row r="95" spans="1:30" customFormat="1" x14ac:dyDescent="0.25">
      <c r="A95" t="s">
        <v>422</v>
      </c>
      <c r="B95" s="1"/>
      <c r="C95" s="1" t="s">
        <v>433</v>
      </c>
      <c r="D95" s="3" t="s">
        <v>434</v>
      </c>
      <c r="E95" s="3" t="s">
        <v>435</v>
      </c>
      <c r="F95" t="s">
        <v>14</v>
      </c>
      <c r="G95">
        <v>1534</v>
      </c>
      <c r="H95">
        <v>1</v>
      </c>
      <c r="I95">
        <v>0</v>
      </c>
      <c r="J95" s="11">
        <f t="shared" si="3"/>
        <v>1</v>
      </c>
      <c r="K95" s="2">
        <v>44993</v>
      </c>
      <c r="L95" t="s">
        <v>21</v>
      </c>
      <c r="M95" s="6">
        <v>0</v>
      </c>
      <c r="N95" s="8"/>
      <c r="O95" s="8">
        <v>1</v>
      </c>
      <c r="P95" s="8"/>
      <c r="Q95" s="8"/>
      <c r="R95" s="8"/>
      <c r="AC95" s="3">
        <f t="shared" si="4"/>
        <v>1</v>
      </c>
      <c r="AD95" s="38">
        <f t="shared" si="5"/>
        <v>1</v>
      </c>
    </row>
    <row r="96" spans="1:30" customFormat="1" x14ac:dyDescent="0.25">
      <c r="A96" t="s">
        <v>422</v>
      </c>
      <c r="B96" s="1"/>
      <c r="C96" s="1" t="s">
        <v>436</v>
      </c>
      <c r="D96" s="3" t="s">
        <v>437</v>
      </c>
      <c r="E96" s="3" t="s">
        <v>438</v>
      </c>
      <c r="F96" t="s">
        <v>14</v>
      </c>
      <c r="G96">
        <v>972</v>
      </c>
      <c r="H96">
        <v>2</v>
      </c>
      <c r="I96">
        <v>0</v>
      </c>
      <c r="J96" s="11">
        <f t="shared" si="3"/>
        <v>2</v>
      </c>
      <c r="K96" s="2">
        <v>44998</v>
      </c>
      <c r="L96" t="s">
        <v>21</v>
      </c>
      <c r="M96" s="6">
        <v>0</v>
      </c>
      <c r="N96" s="8"/>
      <c r="O96" s="8">
        <v>2</v>
      </c>
      <c r="P96" s="8"/>
      <c r="Q96" s="8"/>
      <c r="R96" s="8"/>
      <c r="AC96" s="3">
        <f t="shared" si="4"/>
        <v>2</v>
      </c>
      <c r="AD96" s="38">
        <f t="shared" si="5"/>
        <v>2</v>
      </c>
    </row>
    <row r="97" spans="1:30" customFormat="1" x14ac:dyDescent="0.25">
      <c r="A97" t="s">
        <v>422</v>
      </c>
      <c r="B97" s="1"/>
      <c r="C97" s="1" t="s">
        <v>439</v>
      </c>
      <c r="D97" s="3" t="s">
        <v>440</v>
      </c>
      <c r="E97" s="3" t="s">
        <v>441</v>
      </c>
      <c r="F97" t="s">
        <v>15</v>
      </c>
      <c r="G97">
        <v>984</v>
      </c>
      <c r="H97">
        <v>1</v>
      </c>
      <c r="I97">
        <v>0</v>
      </c>
      <c r="J97" s="11">
        <f t="shared" si="3"/>
        <v>1</v>
      </c>
      <c r="K97" s="2">
        <v>45064</v>
      </c>
      <c r="L97" t="s">
        <v>76</v>
      </c>
      <c r="M97" s="6">
        <v>1</v>
      </c>
      <c r="N97" s="8"/>
      <c r="O97" s="8"/>
      <c r="P97" s="8"/>
      <c r="Q97" s="8"/>
      <c r="R97" s="8"/>
      <c r="AC97" s="3">
        <f t="shared" si="4"/>
        <v>0</v>
      </c>
      <c r="AD97" s="38">
        <f t="shared" si="5"/>
        <v>0</v>
      </c>
    </row>
    <row r="98" spans="1:30" customFormat="1" x14ac:dyDescent="0.25">
      <c r="A98" t="s">
        <v>422</v>
      </c>
      <c r="B98" s="1"/>
      <c r="C98" s="1" t="s">
        <v>442</v>
      </c>
      <c r="D98" s="3" t="s">
        <v>443</v>
      </c>
      <c r="E98" s="3" t="s">
        <v>444</v>
      </c>
      <c r="F98" t="s">
        <v>15</v>
      </c>
      <c r="G98">
        <v>2037</v>
      </c>
      <c r="H98">
        <v>3</v>
      </c>
      <c r="I98">
        <v>0</v>
      </c>
      <c r="J98" s="11">
        <f t="shared" si="3"/>
        <v>3</v>
      </c>
      <c r="K98" s="2">
        <v>45939</v>
      </c>
      <c r="L98" t="s">
        <v>21</v>
      </c>
      <c r="M98" s="6">
        <v>0</v>
      </c>
      <c r="N98" s="8"/>
      <c r="O98" s="8">
        <v>1</v>
      </c>
      <c r="P98" s="8">
        <v>2</v>
      </c>
      <c r="Q98" s="8"/>
      <c r="R98" s="8"/>
      <c r="AC98" s="3">
        <f t="shared" si="4"/>
        <v>3</v>
      </c>
      <c r="AD98" s="38">
        <f t="shared" si="5"/>
        <v>3</v>
      </c>
    </row>
    <row r="99" spans="1:30" customFormat="1" x14ac:dyDescent="0.25">
      <c r="A99" t="s">
        <v>445</v>
      </c>
      <c r="B99" s="1"/>
      <c r="C99" s="1" t="s">
        <v>450</v>
      </c>
      <c r="D99" s="3" t="s">
        <v>451</v>
      </c>
      <c r="E99" s="3" t="s">
        <v>452</v>
      </c>
      <c r="F99" t="s">
        <v>15</v>
      </c>
      <c r="G99">
        <v>8.57</v>
      </c>
      <c r="H99">
        <v>1</v>
      </c>
      <c r="I99">
        <v>0</v>
      </c>
      <c r="J99" s="11">
        <f t="shared" si="3"/>
        <v>1</v>
      </c>
      <c r="K99" s="2">
        <v>42950</v>
      </c>
      <c r="L99" t="s">
        <v>16</v>
      </c>
      <c r="M99" s="6">
        <v>0</v>
      </c>
      <c r="N99" s="8">
        <v>1</v>
      </c>
      <c r="O99" s="8"/>
      <c r="P99" s="8"/>
      <c r="Q99" s="8"/>
      <c r="R99" s="8"/>
      <c r="AC99" s="3">
        <f t="shared" si="4"/>
        <v>1</v>
      </c>
      <c r="AD99" s="38">
        <f t="shared" si="5"/>
        <v>1</v>
      </c>
    </row>
    <row r="100" spans="1:30" customFormat="1" x14ac:dyDescent="0.25">
      <c r="A100" t="s">
        <v>445</v>
      </c>
      <c r="B100" s="1"/>
      <c r="C100" s="1" t="s">
        <v>456</v>
      </c>
      <c r="D100" s="3" t="s">
        <v>457</v>
      </c>
      <c r="E100" s="3" t="s">
        <v>458</v>
      </c>
      <c r="F100" t="s">
        <v>14</v>
      </c>
      <c r="G100">
        <v>3187</v>
      </c>
      <c r="H100">
        <v>2</v>
      </c>
      <c r="I100">
        <v>0</v>
      </c>
      <c r="J100" s="11">
        <f t="shared" si="3"/>
        <v>2</v>
      </c>
      <c r="K100" s="2">
        <v>44914</v>
      </c>
      <c r="L100" t="s">
        <v>16</v>
      </c>
      <c r="M100" s="6">
        <v>0</v>
      </c>
      <c r="N100" s="8">
        <v>2</v>
      </c>
      <c r="O100" s="8"/>
      <c r="P100" s="8"/>
      <c r="Q100" s="8"/>
      <c r="R100" s="8"/>
      <c r="AC100" s="3">
        <f t="shared" si="4"/>
        <v>2</v>
      </c>
      <c r="AD100" s="38">
        <f t="shared" si="5"/>
        <v>2</v>
      </c>
    </row>
    <row r="101" spans="1:30" customFormat="1" x14ac:dyDescent="0.25">
      <c r="A101" t="s">
        <v>445</v>
      </c>
      <c r="B101" s="1"/>
      <c r="C101" s="1" t="s">
        <v>459</v>
      </c>
      <c r="D101" s="3" t="s">
        <v>460</v>
      </c>
      <c r="E101" s="3" t="s">
        <v>461</v>
      </c>
      <c r="F101" t="s">
        <v>14</v>
      </c>
      <c r="G101">
        <v>463</v>
      </c>
      <c r="H101">
        <v>1</v>
      </c>
      <c r="I101">
        <v>0</v>
      </c>
      <c r="J101" s="11">
        <f t="shared" si="3"/>
        <v>1</v>
      </c>
      <c r="K101" s="2">
        <v>45610</v>
      </c>
      <c r="L101" t="s">
        <v>76</v>
      </c>
      <c r="M101" s="6">
        <v>1</v>
      </c>
      <c r="N101" s="8"/>
      <c r="O101" s="8"/>
      <c r="P101" s="8"/>
      <c r="Q101" s="8"/>
      <c r="R101" s="8"/>
      <c r="AC101" s="3">
        <f t="shared" si="4"/>
        <v>0</v>
      </c>
      <c r="AD101" s="38">
        <f t="shared" si="5"/>
        <v>0</v>
      </c>
    </row>
    <row r="102" spans="1:30" customFormat="1" x14ac:dyDescent="0.25">
      <c r="A102" t="s">
        <v>445</v>
      </c>
      <c r="B102" s="1"/>
      <c r="C102" s="1" t="s">
        <v>462</v>
      </c>
      <c r="D102" s="3" t="s">
        <v>463</v>
      </c>
      <c r="E102" s="3" t="s">
        <v>464</v>
      </c>
      <c r="F102" t="s">
        <v>14</v>
      </c>
      <c r="G102">
        <v>438</v>
      </c>
      <c r="H102">
        <v>2</v>
      </c>
      <c r="I102">
        <v>0</v>
      </c>
      <c r="J102" s="11">
        <f t="shared" si="3"/>
        <v>2</v>
      </c>
      <c r="K102" s="2">
        <v>46007</v>
      </c>
      <c r="L102" t="s">
        <v>21</v>
      </c>
      <c r="M102" s="6">
        <v>0</v>
      </c>
      <c r="N102" s="8"/>
      <c r="O102" s="8">
        <v>2</v>
      </c>
      <c r="P102" s="8"/>
      <c r="Q102" s="8"/>
      <c r="R102" s="8"/>
      <c r="AC102" s="3">
        <f t="shared" si="4"/>
        <v>2</v>
      </c>
      <c r="AD102" s="38">
        <f t="shared" si="5"/>
        <v>2</v>
      </c>
    </row>
    <row r="103" spans="1:30" customFormat="1" x14ac:dyDescent="0.25">
      <c r="A103" t="s">
        <v>465</v>
      </c>
      <c r="B103" s="1"/>
      <c r="C103" s="1" t="s">
        <v>466</v>
      </c>
      <c r="D103" s="3" t="s">
        <v>467</v>
      </c>
      <c r="E103" s="3" t="s">
        <v>468</v>
      </c>
      <c r="F103" t="s">
        <v>14</v>
      </c>
      <c r="G103">
        <v>0.22</v>
      </c>
      <c r="H103">
        <v>1</v>
      </c>
      <c r="I103">
        <v>0</v>
      </c>
      <c r="J103" s="11">
        <f t="shared" si="3"/>
        <v>1</v>
      </c>
      <c r="K103" s="2">
        <v>42073</v>
      </c>
      <c r="L103" t="s">
        <v>16</v>
      </c>
      <c r="M103" s="6">
        <v>0</v>
      </c>
      <c r="N103" s="8">
        <v>1</v>
      </c>
      <c r="O103" s="8"/>
      <c r="P103" s="8"/>
      <c r="Q103" s="8"/>
      <c r="R103" s="8"/>
      <c r="AC103" s="3">
        <f t="shared" si="4"/>
        <v>1</v>
      </c>
      <c r="AD103" s="38">
        <f t="shared" si="5"/>
        <v>1</v>
      </c>
    </row>
    <row r="104" spans="1:30" customFormat="1" x14ac:dyDescent="0.25">
      <c r="A104" t="s">
        <v>469</v>
      </c>
      <c r="B104" s="1"/>
      <c r="C104" s="1" t="s">
        <v>470</v>
      </c>
      <c r="D104" s="3" t="s">
        <v>471</v>
      </c>
      <c r="E104" s="3" t="s">
        <v>472</v>
      </c>
      <c r="F104" t="s">
        <v>14</v>
      </c>
      <c r="G104">
        <v>2189</v>
      </c>
      <c r="H104">
        <v>1</v>
      </c>
      <c r="I104">
        <v>0</v>
      </c>
      <c r="J104" s="11">
        <f t="shared" si="3"/>
        <v>1</v>
      </c>
      <c r="K104" s="2">
        <v>43321</v>
      </c>
      <c r="L104" t="s">
        <v>76</v>
      </c>
      <c r="M104" s="6">
        <v>1</v>
      </c>
      <c r="N104" s="8"/>
      <c r="O104" s="8"/>
      <c r="P104" s="8"/>
      <c r="Q104" s="8"/>
      <c r="R104" s="8"/>
      <c r="AC104" s="3">
        <f t="shared" si="4"/>
        <v>0</v>
      </c>
      <c r="AD104" s="38">
        <f t="shared" si="5"/>
        <v>0</v>
      </c>
    </row>
    <row r="105" spans="1:30" customFormat="1" x14ac:dyDescent="0.25">
      <c r="A105" t="s">
        <v>469</v>
      </c>
      <c r="B105" s="1"/>
      <c r="C105" s="1" t="s">
        <v>482</v>
      </c>
      <c r="D105" s="3" t="s">
        <v>483</v>
      </c>
      <c r="E105" s="3" t="s">
        <v>484</v>
      </c>
      <c r="F105" t="s">
        <v>14</v>
      </c>
      <c r="G105">
        <v>1864</v>
      </c>
      <c r="H105">
        <v>2</v>
      </c>
      <c r="I105">
        <v>1</v>
      </c>
      <c r="J105" s="11">
        <f t="shared" si="3"/>
        <v>1</v>
      </c>
      <c r="K105" s="2">
        <v>45999</v>
      </c>
      <c r="L105" t="s">
        <v>21</v>
      </c>
      <c r="M105" s="6">
        <v>0</v>
      </c>
      <c r="N105" s="8"/>
      <c r="O105" s="8">
        <v>1</v>
      </c>
      <c r="P105" s="8"/>
      <c r="Q105" s="8"/>
      <c r="R105" s="8"/>
      <c r="AC105" s="3">
        <f t="shared" si="4"/>
        <v>1</v>
      </c>
      <c r="AD105" s="38">
        <f t="shared" si="5"/>
        <v>1</v>
      </c>
    </row>
    <row r="106" spans="1:30" customFormat="1" x14ac:dyDescent="0.25">
      <c r="A106" t="s">
        <v>488</v>
      </c>
      <c r="B106" s="1"/>
      <c r="C106" s="1" t="s">
        <v>493</v>
      </c>
      <c r="D106" s="3" t="s">
        <v>494</v>
      </c>
      <c r="E106" s="3" t="s">
        <v>495</v>
      </c>
      <c r="F106" t="s">
        <v>15</v>
      </c>
      <c r="G106">
        <v>1248</v>
      </c>
      <c r="H106">
        <v>2</v>
      </c>
      <c r="I106">
        <v>0</v>
      </c>
      <c r="J106" s="11">
        <f t="shared" si="3"/>
        <v>2</v>
      </c>
      <c r="K106" s="2">
        <v>45421</v>
      </c>
      <c r="L106" t="s">
        <v>16</v>
      </c>
      <c r="M106" s="6">
        <v>0</v>
      </c>
      <c r="N106" s="8">
        <v>2</v>
      </c>
      <c r="O106" s="8"/>
      <c r="P106" s="8"/>
      <c r="Q106" s="8"/>
      <c r="R106" s="8"/>
      <c r="AC106" s="3">
        <f t="shared" si="4"/>
        <v>2</v>
      </c>
      <c r="AD106" s="38">
        <f t="shared" si="5"/>
        <v>2</v>
      </c>
    </row>
    <row r="107" spans="1:30" customFormat="1" x14ac:dyDescent="0.25">
      <c r="A107" t="s">
        <v>488</v>
      </c>
      <c r="B107" s="1"/>
      <c r="C107" s="1" t="s">
        <v>496</v>
      </c>
      <c r="D107" s="3" t="s">
        <v>497</v>
      </c>
      <c r="E107" s="3" t="s">
        <v>498</v>
      </c>
      <c r="F107" t="s">
        <v>14</v>
      </c>
      <c r="G107">
        <v>6521</v>
      </c>
      <c r="H107">
        <v>1</v>
      </c>
      <c r="I107">
        <v>0</v>
      </c>
      <c r="J107" s="11">
        <f t="shared" si="3"/>
        <v>1</v>
      </c>
      <c r="K107" s="2">
        <v>45666</v>
      </c>
      <c r="L107" t="s">
        <v>16</v>
      </c>
      <c r="M107" s="6">
        <v>0</v>
      </c>
      <c r="N107" s="8">
        <v>1</v>
      </c>
      <c r="O107" s="8"/>
      <c r="P107" s="8"/>
      <c r="Q107" s="8"/>
      <c r="R107" s="8"/>
      <c r="AC107" s="3">
        <f t="shared" si="4"/>
        <v>1</v>
      </c>
      <c r="AD107" s="38">
        <f t="shared" si="5"/>
        <v>1</v>
      </c>
    </row>
    <row r="108" spans="1:30" customFormat="1" x14ac:dyDescent="0.25">
      <c r="A108" t="s">
        <v>499</v>
      </c>
      <c r="B108" s="1"/>
      <c r="C108" s="1" t="s">
        <v>503</v>
      </c>
      <c r="D108" s="3" t="s">
        <v>504</v>
      </c>
      <c r="E108" s="3" t="s">
        <v>505</v>
      </c>
      <c r="F108" t="s">
        <v>15</v>
      </c>
      <c r="G108">
        <v>1683</v>
      </c>
      <c r="H108">
        <v>1</v>
      </c>
      <c r="I108">
        <v>0</v>
      </c>
      <c r="J108" s="11">
        <f t="shared" si="3"/>
        <v>1</v>
      </c>
      <c r="K108" s="2">
        <v>44088</v>
      </c>
      <c r="L108" t="s">
        <v>16</v>
      </c>
      <c r="M108" s="6">
        <v>0</v>
      </c>
      <c r="N108" s="8">
        <v>1</v>
      </c>
      <c r="O108" s="8"/>
      <c r="P108" s="8"/>
      <c r="Q108" s="8"/>
      <c r="R108" s="8"/>
      <c r="AC108" s="3">
        <f t="shared" si="4"/>
        <v>1</v>
      </c>
      <c r="AD108" s="38">
        <f t="shared" si="5"/>
        <v>1</v>
      </c>
    </row>
    <row r="109" spans="1:30" customFormat="1" x14ac:dyDescent="0.25">
      <c r="A109" t="s">
        <v>499</v>
      </c>
      <c r="B109" s="1"/>
      <c r="C109" s="1" t="s">
        <v>506</v>
      </c>
      <c r="D109" s="3" t="s">
        <v>507</v>
      </c>
      <c r="E109" s="3" t="s">
        <v>508</v>
      </c>
      <c r="F109" t="s">
        <v>14</v>
      </c>
      <c r="G109">
        <v>240</v>
      </c>
      <c r="H109">
        <v>1</v>
      </c>
      <c r="I109">
        <v>0</v>
      </c>
      <c r="J109" s="11">
        <f t="shared" si="3"/>
        <v>1</v>
      </c>
      <c r="K109" s="2">
        <v>44498</v>
      </c>
      <c r="L109" t="s">
        <v>16</v>
      </c>
      <c r="M109" s="6">
        <v>0</v>
      </c>
      <c r="N109" s="8">
        <v>1</v>
      </c>
      <c r="O109" s="8"/>
      <c r="P109" s="8"/>
      <c r="Q109" s="8"/>
      <c r="R109" s="8"/>
      <c r="AC109" s="3">
        <f t="shared" si="4"/>
        <v>1</v>
      </c>
      <c r="AD109" s="38">
        <f t="shared" si="5"/>
        <v>1</v>
      </c>
    </row>
    <row r="110" spans="1:30" customFormat="1" x14ac:dyDescent="0.25">
      <c r="A110" t="s">
        <v>499</v>
      </c>
      <c r="B110" s="1"/>
      <c r="C110" s="1" t="s">
        <v>509</v>
      </c>
      <c r="D110" s="3" t="s">
        <v>510</v>
      </c>
      <c r="E110" s="3" t="s">
        <v>511</v>
      </c>
      <c r="F110" t="s">
        <v>15</v>
      </c>
      <c r="G110">
        <v>359</v>
      </c>
      <c r="H110">
        <v>1</v>
      </c>
      <c r="I110">
        <v>0</v>
      </c>
      <c r="J110" s="11">
        <f t="shared" si="3"/>
        <v>1</v>
      </c>
      <c r="K110" s="2">
        <v>44650</v>
      </c>
      <c r="L110" t="s">
        <v>16</v>
      </c>
      <c r="M110" s="6">
        <v>0</v>
      </c>
      <c r="N110" s="8">
        <v>1</v>
      </c>
      <c r="O110" s="8"/>
      <c r="P110" s="8"/>
      <c r="Q110" s="8"/>
      <c r="R110" s="8"/>
      <c r="AC110" s="3">
        <f t="shared" si="4"/>
        <v>1</v>
      </c>
      <c r="AD110" s="38">
        <f t="shared" si="5"/>
        <v>1</v>
      </c>
    </row>
    <row r="111" spans="1:30" customFormat="1" x14ac:dyDescent="0.25">
      <c r="A111" t="s">
        <v>499</v>
      </c>
      <c r="B111" s="1"/>
      <c r="C111" s="1" t="s">
        <v>512</v>
      </c>
      <c r="D111" s="3" t="s">
        <v>513</v>
      </c>
      <c r="E111" s="3" t="s">
        <v>514</v>
      </c>
      <c r="F111" t="s">
        <v>14</v>
      </c>
      <c r="G111">
        <v>530</v>
      </c>
      <c r="H111">
        <v>1</v>
      </c>
      <c r="I111">
        <v>0</v>
      </c>
      <c r="J111" s="11">
        <f t="shared" si="3"/>
        <v>1</v>
      </c>
      <c r="K111" s="2">
        <v>44708</v>
      </c>
      <c r="L111" t="s">
        <v>21</v>
      </c>
      <c r="M111" s="6">
        <v>0</v>
      </c>
      <c r="N111" s="8"/>
      <c r="O111" s="8">
        <v>1</v>
      </c>
      <c r="P111" s="8"/>
      <c r="Q111" s="8"/>
      <c r="R111" s="8"/>
      <c r="AC111" s="3">
        <f t="shared" si="4"/>
        <v>1</v>
      </c>
      <c r="AD111" s="38">
        <f t="shared" si="5"/>
        <v>1</v>
      </c>
    </row>
    <row r="112" spans="1:30" customFormat="1" x14ac:dyDescent="0.25">
      <c r="A112" t="s">
        <v>499</v>
      </c>
      <c r="B112" s="1"/>
      <c r="C112" s="1" t="s">
        <v>515</v>
      </c>
      <c r="D112" s="3" t="s">
        <v>516</v>
      </c>
      <c r="E112" s="3" t="s">
        <v>517</v>
      </c>
      <c r="F112" t="s">
        <v>14</v>
      </c>
      <c r="G112">
        <v>986</v>
      </c>
      <c r="H112">
        <v>2</v>
      </c>
      <c r="I112">
        <v>0</v>
      </c>
      <c r="J112" s="11">
        <f t="shared" si="3"/>
        <v>2</v>
      </c>
      <c r="K112" s="2">
        <v>45756</v>
      </c>
      <c r="L112" t="s">
        <v>76</v>
      </c>
      <c r="M112" s="6">
        <v>2</v>
      </c>
      <c r="N112" s="8"/>
      <c r="O112" s="8"/>
      <c r="P112" s="8"/>
      <c r="Q112" s="8"/>
      <c r="R112" s="8"/>
      <c r="AC112" s="3">
        <f t="shared" si="4"/>
        <v>0</v>
      </c>
      <c r="AD112" s="38">
        <f t="shared" si="5"/>
        <v>0</v>
      </c>
    </row>
    <row r="113" spans="1:30" customFormat="1" x14ac:dyDescent="0.25">
      <c r="A113" t="s">
        <v>499</v>
      </c>
      <c r="B113" s="1"/>
      <c r="C113" s="1" t="s">
        <v>518</v>
      </c>
      <c r="D113" s="3" t="s">
        <v>519</v>
      </c>
      <c r="E113" s="3" t="s">
        <v>520</v>
      </c>
      <c r="F113" t="s">
        <v>14</v>
      </c>
      <c r="G113">
        <v>546</v>
      </c>
      <c r="H113">
        <v>2</v>
      </c>
      <c r="I113">
        <v>0</v>
      </c>
      <c r="J113" s="11">
        <f t="shared" si="3"/>
        <v>2</v>
      </c>
      <c r="K113" s="2">
        <v>45831</v>
      </c>
      <c r="L113" t="s">
        <v>16</v>
      </c>
      <c r="M113" s="6">
        <v>0</v>
      </c>
      <c r="N113" s="8">
        <v>2</v>
      </c>
      <c r="O113" s="8"/>
      <c r="P113" s="8"/>
      <c r="Q113" s="8"/>
      <c r="R113" s="8"/>
      <c r="AC113" s="3">
        <f t="shared" si="4"/>
        <v>2</v>
      </c>
      <c r="AD113" s="38">
        <f t="shared" si="5"/>
        <v>2</v>
      </c>
    </row>
    <row r="114" spans="1:30" customFormat="1" x14ac:dyDescent="0.25">
      <c r="A114" t="s">
        <v>499</v>
      </c>
      <c r="B114" s="1"/>
      <c r="C114" s="1" t="s">
        <v>521</v>
      </c>
      <c r="D114" s="3" t="s">
        <v>522</v>
      </c>
      <c r="E114" s="3" t="s">
        <v>523</v>
      </c>
      <c r="F114" t="s">
        <v>14</v>
      </c>
      <c r="G114">
        <v>1834</v>
      </c>
      <c r="H114">
        <v>3</v>
      </c>
      <c r="I114">
        <v>0</v>
      </c>
      <c r="J114" s="11">
        <f t="shared" si="3"/>
        <v>3</v>
      </c>
      <c r="K114" s="2">
        <v>45912</v>
      </c>
      <c r="L114" t="s">
        <v>16</v>
      </c>
      <c r="M114" s="6">
        <v>0</v>
      </c>
      <c r="N114" s="8">
        <v>1</v>
      </c>
      <c r="O114" s="8">
        <v>1</v>
      </c>
      <c r="P114" s="8">
        <v>1</v>
      </c>
      <c r="Q114" s="8"/>
      <c r="R114" s="8"/>
      <c r="AC114" s="3">
        <f t="shared" si="4"/>
        <v>3</v>
      </c>
      <c r="AD114" s="38">
        <f t="shared" si="5"/>
        <v>3</v>
      </c>
    </row>
    <row r="115" spans="1:30" customFormat="1" x14ac:dyDescent="0.25">
      <c r="A115" t="s">
        <v>499</v>
      </c>
      <c r="B115" s="1"/>
      <c r="C115" s="1" t="s">
        <v>524</v>
      </c>
      <c r="D115" s="3" t="s">
        <v>525</v>
      </c>
      <c r="E115" s="3" t="s">
        <v>526</v>
      </c>
      <c r="F115" t="s">
        <v>14</v>
      </c>
      <c r="G115">
        <v>1166</v>
      </c>
      <c r="H115">
        <v>1</v>
      </c>
      <c r="I115">
        <v>0</v>
      </c>
      <c r="J115" s="11">
        <f t="shared" si="3"/>
        <v>1</v>
      </c>
      <c r="K115" s="2">
        <v>45933</v>
      </c>
      <c r="L115" t="s">
        <v>16</v>
      </c>
      <c r="M115" s="6">
        <v>0</v>
      </c>
      <c r="N115" s="8">
        <v>1</v>
      </c>
      <c r="O115" s="8"/>
      <c r="P115" s="8"/>
      <c r="Q115" s="8"/>
      <c r="R115" s="8"/>
      <c r="AC115" s="3">
        <f t="shared" si="4"/>
        <v>1</v>
      </c>
      <c r="AD115" s="38">
        <f t="shared" si="5"/>
        <v>1</v>
      </c>
    </row>
    <row r="116" spans="1:30" customFormat="1" x14ac:dyDescent="0.25">
      <c r="A116" t="s">
        <v>499</v>
      </c>
      <c r="B116" s="1"/>
      <c r="C116" s="1" t="s">
        <v>527</v>
      </c>
      <c r="D116" s="3" t="s">
        <v>528</v>
      </c>
      <c r="E116" s="3" t="s">
        <v>529</v>
      </c>
      <c r="F116" t="s">
        <v>14</v>
      </c>
      <c r="G116">
        <v>402</v>
      </c>
      <c r="H116">
        <v>1</v>
      </c>
      <c r="I116">
        <v>0</v>
      </c>
      <c r="J116" s="11">
        <f t="shared" si="3"/>
        <v>1</v>
      </c>
      <c r="K116" s="2">
        <v>46085</v>
      </c>
      <c r="L116" t="s">
        <v>21</v>
      </c>
      <c r="M116" s="6">
        <v>0</v>
      </c>
      <c r="N116" s="8"/>
      <c r="O116" s="8">
        <v>1</v>
      </c>
      <c r="P116" s="8"/>
      <c r="Q116" s="8"/>
      <c r="R116" s="8"/>
      <c r="AC116" s="3">
        <f t="shared" si="4"/>
        <v>1</v>
      </c>
      <c r="AD116" s="38">
        <f t="shared" si="5"/>
        <v>1</v>
      </c>
    </row>
    <row r="117" spans="1:30" customFormat="1" x14ac:dyDescent="0.25">
      <c r="A117" t="s">
        <v>530</v>
      </c>
      <c r="B117" s="1"/>
      <c r="C117" s="1" t="s">
        <v>531</v>
      </c>
      <c r="D117" s="3" t="s">
        <v>532</v>
      </c>
      <c r="E117" s="3" t="s">
        <v>533</v>
      </c>
      <c r="F117" t="s">
        <v>14</v>
      </c>
      <c r="G117">
        <v>422</v>
      </c>
      <c r="H117">
        <v>1</v>
      </c>
      <c r="I117">
        <v>0</v>
      </c>
      <c r="J117" s="11">
        <f t="shared" si="3"/>
        <v>1</v>
      </c>
      <c r="K117" s="2">
        <v>44971</v>
      </c>
      <c r="L117" t="s">
        <v>21</v>
      </c>
      <c r="M117" s="6">
        <v>0</v>
      </c>
      <c r="N117" s="8"/>
      <c r="O117" s="8">
        <v>1</v>
      </c>
      <c r="P117" s="8"/>
      <c r="Q117" s="8"/>
      <c r="R117" s="8"/>
      <c r="AC117" s="3">
        <f t="shared" si="4"/>
        <v>1</v>
      </c>
      <c r="AD117" s="38">
        <f t="shared" si="5"/>
        <v>1</v>
      </c>
    </row>
    <row r="118" spans="1:30" customFormat="1" x14ac:dyDescent="0.25">
      <c r="A118" t="s">
        <v>537</v>
      </c>
      <c r="B118" s="1"/>
      <c r="C118" s="1" t="s">
        <v>538</v>
      </c>
      <c r="D118" s="3" t="s">
        <v>539</v>
      </c>
      <c r="E118" s="3" t="s">
        <v>540</v>
      </c>
      <c r="F118" t="s">
        <v>14</v>
      </c>
      <c r="G118">
        <v>3.2</v>
      </c>
      <c r="H118">
        <v>1</v>
      </c>
      <c r="I118">
        <v>0</v>
      </c>
      <c r="J118" s="11">
        <f t="shared" si="3"/>
        <v>1</v>
      </c>
      <c r="K118" s="2">
        <v>42824</v>
      </c>
      <c r="L118" t="s">
        <v>16</v>
      </c>
      <c r="M118" s="6">
        <v>0</v>
      </c>
      <c r="N118" s="8"/>
      <c r="O118" s="8"/>
      <c r="P118" s="8">
        <v>1</v>
      </c>
      <c r="Q118" s="8"/>
      <c r="R118" s="8"/>
      <c r="AC118" s="3">
        <f t="shared" si="4"/>
        <v>1</v>
      </c>
      <c r="AD118" s="38">
        <f t="shared" si="5"/>
        <v>1</v>
      </c>
    </row>
    <row r="119" spans="1:30" customFormat="1" x14ac:dyDescent="0.25">
      <c r="A119" t="s">
        <v>537</v>
      </c>
      <c r="B119" s="1"/>
      <c r="C119" s="1" t="s">
        <v>541</v>
      </c>
      <c r="D119" s="3" t="s">
        <v>542</v>
      </c>
      <c r="E119" s="3" t="s">
        <v>543</v>
      </c>
      <c r="F119" t="s">
        <v>14</v>
      </c>
      <c r="G119">
        <v>17.09</v>
      </c>
      <c r="H119">
        <v>1</v>
      </c>
      <c r="I119">
        <v>0</v>
      </c>
      <c r="J119" s="11">
        <f t="shared" si="3"/>
        <v>1</v>
      </c>
      <c r="K119" s="2">
        <v>42831</v>
      </c>
      <c r="L119" t="s">
        <v>16</v>
      </c>
      <c r="M119" s="6">
        <v>0</v>
      </c>
      <c r="N119" s="8"/>
      <c r="O119" s="8"/>
      <c r="P119" s="8">
        <v>1</v>
      </c>
      <c r="Q119" s="8"/>
      <c r="R119" s="8"/>
      <c r="AC119" s="3">
        <f t="shared" si="4"/>
        <v>1</v>
      </c>
      <c r="AD119" s="38">
        <f t="shared" si="5"/>
        <v>1</v>
      </c>
    </row>
    <row r="120" spans="1:30" customFormat="1" x14ac:dyDescent="0.25">
      <c r="A120" t="s">
        <v>537</v>
      </c>
      <c r="B120" s="1"/>
      <c r="C120" s="1" t="s">
        <v>547</v>
      </c>
      <c r="D120" s="3" t="s">
        <v>548</v>
      </c>
      <c r="E120" s="3" t="s">
        <v>549</v>
      </c>
      <c r="F120" t="s">
        <v>14</v>
      </c>
      <c r="G120">
        <v>318</v>
      </c>
      <c r="H120">
        <v>1</v>
      </c>
      <c r="I120">
        <v>0</v>
      </c>
      <c r="J120" s="11">
        <f t="shared" si="3"/>
        <v>1</v>
      </c>
      <c r="K120" s="2">
        <v>43322</v>
      </c>
      <c r="L120" t="s">
        <v>16</v>
      </c>
      <c r="M120" s="6">
        <v>0</v>
      </c>
      <c r="N120" s="8">
        <v>1</v>
      </c>
      <c r="O120" s="8"/>
      <c r="P120" s="8"/>
      <c r="Q120" s="8"/>
      <c r="R120" s="8"/>
      <c r="AC120" s="3">
        <f t="shared" si="4"/>
        <v>1</v>
      </c>
      <c r="AD120" s="38">
        <f t="shared" si="5"/>
        <v>1</v>
      </c>
    </row>
    <row r="121" spans="1:30" customFormat="1" x14ac:dyDescent="0.25">
      <c r="A121" t="s">
        <v>537</v>
      </c>
      <c r="B121" s="1"/>
      <c r="C121" s="1" t="s">
        <v>550</v>
      </c>
      <c r="D121" s="3" t="s">
        <v>551</v>
      </c>
      <c r="E121" s="3" t="s">
        <v>552</v>
      </c>
      <c r="F121" t="s">
        <v>14</v>
      </c>
      <c r="G121">
        <v>667</v>
      </c>
      <c r="H121">
        <v>1</v>
      </c>
      <c r="I121">
        <v>0</v>
      </c>
      <c r="J121" s="11">
        <f t="shared" si="3"/>
        <v>1</v>
      </c>
      <c r="K121" s="2">
        <v>44811</v>
      </c>
      <c r="L121" t="s">
        <v>21</v>
      </c>
      <c r="M121" s="6">
        <v>0</v>
      </c>
      <c r="N121" s="8"/>
      <c r="O121" s="8">
        <v>1</v>
      </c>
      <c r="P121" s="8"/>
      <c r="Q121" s="8"/>
      <c r="R121" s="8"/>
      <c r="AC121" s="3">
        <f t="shared" si="4"/>
        <v>1</v>
      </c>
      <c r="AD121" s="38">
        <f t="shared" si="5"/>
        <v>1</v>
      </c>
    </row>
    <row r="122" spans="1:30" customFormat="1" x14ac:dyDescent="0.25">
      <c r="A122" t="s">
        <v>537</v>
      </c>
      <c r="B122" s="1"/>
      <c r="C122" s="1" t="s">
        <v>553</v>
      </c>
      <c r="D122" s="3" t="s">
        <v>554</v>
      </c>
      <c r="E122" s="3" t="s">
        <v>555</v>
      </c>
      <c r="F122" t="s">
        <v>15</v>
      </c>
      <c r="G122">
        <v>737</v>
      </c>
      <c r="H122">
        <v>1</v>
      </c>
      <c r="I122">
        <v>0</v>
      </c>
      <c r="J122" s="11">
        <f t="shared" si="3"/>
        <v>1</v>
      </c>
      <c r="K122" s="2">
        <v>45300</v>
      </c>
      <c r="L122" t="s">
        <v>21</v>
      </c>
      <c r="M122" s="6">
        <v>0</v>
      </c>
      <c r="N122" s="8"/>
      <c r="O122" s="8">
        <v>1</v>
      </c>
      <c r="P122" s="8"/>
      <c r="Q122" s="8"/>
      <c r="R122" s="8"/>
      <c r="AC122" s="3">
        <f t="shared" si="4"/>
        <v>1</v>
      </c>
      <c r="AD122" s="38">
        <f t="shared" si="5"/>
        <v>1</v>
      </c>
    </row>
    <row r="123" spans="1:30" customFormat="1" x14ac:dyDescent="0.25">
      <c r="A123" t="s">
        <v>537</v>
      </c>
      <c r="B123" s="1"/>
      <c r="C123" s="1" t="s">
        <v>556</v>
      </c>
      <c r="D123" s="3" t="s">
        <v>557</v>
      </c>
      <c r="E123" s="3" t="s">
        <v>558</v>
      </c>
      <c r="F123" t="s">
        <v>14</v>
      </c>
      <c r="G123">
        <v>939</v>
      </c>
      <c r="H123">
        <v>1</v>
      </c>
      <c r="I123">
        <v>0</v>
      </c>
      <c r="J123" s="11">
        <f t="shared" si="3"/>
        <v>1</v>
      </c>
      <c r="K123" s="2">
        <v>45373</v>
      </c>
      <c r="L123" t="s">
        <v>16</v>
      </c>
      <c r="M123" s="6">
        <v>0</v>
      </c>
      <c r="N123" s="8">
        <v>1</v>
      </c>
      <c r="O123" s="8"/>
      <c r="P123" s="8"/>
      <c r="Q123" s="8"/>
      <c r="R123" s="8"/>
      <c r="AC123" s="3">
        <f t="shared" si="4"/>
        <v>1</v>
      </c>
      <c r="AD123" s="38">
        <f t="shared" si="5"/>
        <v>1</v>
      </c>
    </row>
    <row r="124" spans="1:30" customFormat="1" x14ac:dyDescent="0.25">
      <c r="A124" t="s">
        <v>537</v>
      </c>
      <c r="B124" s="1"/>
      <c r="C124" s="1" t="s">
        <v>562</v>
      </c>
      <c r="D124" s="3" t="s">
        <v>563</v>
      </c>
      <c r="E124" s="3" t="s">
        <v>564</v>
      </c>
      <c r="F124" t="s">
        <v>15</v>
      </c>
      <c r="G124">
        <v>1170</v>
      </c>
      <c r="H124">
        <v>1</v>
      </c>
      <c r="I124">
        <v>0</v>
      </c>
      <c r="J124" s="11">
        <f t="shared" si="3"/>
        <v>1</v>
      </c>
      <c r="K124" s="2">
        <v>45723</v>
      </c>
      <c r="L124" t="s">
        <v>21</v>
      </c>
      <c r="M124" s="6">
        <v>0</v>
      </c>
      <c r="N124" s="8"/>
      <c r="O124" s="8">
        <v>1</v>
      </c>
      <c r="P124" s="8"/>
      <c r="Q124" s="8"/>
      <c r="R124" s="8"/>
      <c r="AC124" s="3">
        <f t="shared" si="4"/>
        <v>1</v>
      </c>
      <c r="AD124" s="38">
        <f t="shared" si="5"/>
        <v>1</v>
      </c>
    </row>
    <row r="125" spans="1:30" customFormat="1" x14ac:dyDescent="0.25">
      <c r="A125" t="s">
        <v>571</v>
      </c>
      <c r="B125" s="1"/>
      <c r="C125" s="1" t="s">
        <v>572</v>
      </c>
      <c r="D125" s="3" t="s">
        <v>573</v>
      </c>
      <c r="E125" s="3" t="s">
        <v>574</v>
      </c>
      <c r="F125" t="s">
        <v>15</v>
      </c>
      <c r="G125">
        <v>274</v>
      </c>
      <c r="H125">
        <v>1</v>
      </c>
      <c r="I125">
        <v>0</v>
      </c>
      <c r="J125" s="11">
        <f t="shared" si="3"/>
        <v>1</v>
      </c>
      <c r="K125" s="2">
        <v>44411</v>
      </c>
      <c r="L125" t="s">
        <v>16</v>
      </c>
      <c r="M125" s="6">
        <v>0</v>
      </c>
      <c r="N125" s="8">
        <v>1</v>
      </c>
      <c r="O125" s="8"/>
      <c r="P125" s="8"/>
      <c r="Q125" s="8"/>
      <c r="R125" s="8"/>
      <c r="AC125" s="3">
        <f t="shared" si="4"/>
        <v>1</v>
      </c>
      <c r="AD125" s="38">
        <f t="shared" si="5"/>
        <v>1</v>
      </c>
    </row>
    <row r="126" spans="1:30" customFormat="1" x14ac:dyDescent="0.25">
      <c r="A126" t="s">
        <v>571</v>
      </c>
      <c r="B126" s="1"/>
      <c r="C126" s="1" t="s">
        <v>575</v>
      </c>
      <c r="D126" s="3" t="s">
        <v>576</v>
      </c>
      <c r="E126" s="3" t="s">
        <v>577</v>
      </c>
      <c r="F126" t="s">
        <v>15</v>
      </c>
      <c r="G126">
        <v>609</v>
      </c>
      <c r="H126">
        <v>1</v>
      </c>
      <c r="I126">
        <v>0</v>
      </c>
      <c r="J126" s="11">
        <f t="shared" si="3"/>
        <v>1</v>
      </c>
      <c r="K126" s="2">
        <v>45034</v>
      </c>
      <c r="L126" t="s">
        <v>16</v>
      </c>
      <c r="M126" s="6">
        <v>0</v>
      </c>
      <c r="N126" s="8">
        <v>1</v>
      </c>
      <c r="O126" s="8"/>
      <c r="P126" s="8"/>
      <c r="Q126" s="8"/>
      <c r="R126" s="8"/>
      <c r="AC126" s="3">
        <f t="shared" si="4"/>
        <v>1</v>
      </c>
      <c r="AD126" s="38">
        <f t="shared" si="5"/>
        <v>1</v>
      </c>
    </row>
    <row r="127" spans="1:30" customFormat="1" x14ac:dyDescent="0.25">
      <c r="A127" t="s">
        <v>571</v>
      </c>
      <c r="B127" s="1"/>
      <c r="C127" s="1" t="s">
        <v>581</v>
      </c>
      <c r="D127" s="3" t="s">
        <v>582</v>
      </c>
      <c r="E127" s="3" t="s">
        <v>583</v>
      </c>
      <c r="F127" t="s">
        <v>14</v>
      </c>
      <c r="G127">
        <v>472</v>
      </c>
      <c r="H127">
        <v>1</v>
      </c>
      <c r="I127">
        <v>0</v>
      </c>
      <c r="J127" s="11">
        <f t="shared" si="3"/>
        <v>1</v>
      </c>
      <c r="K127" s="2">
        <v>45071</v>
      </c>
      <c r="L127" t="s">
        <v>21</v>
      </c>
      <c r="M127" s="6">
        <v>0</v>
      </c>
      <c r="N127" s="8"/>
      <c r="O127" s="8">
        <v>1</v>
      </c>
      <c r="P127" s="8"/>
      <c r="Q127" s="8"/>
      <c r="R127" s="8"/>
      <c r="AC127" s="3">
        <f t="shared" si="4"/>
        <v>1</v>
      </c>
      <c r="AD127" s="38">
        <f t="shared" si="5"/>
        <v>1</v>
      </c>
    </row>
    <row r="128" spans="1:30" customFormat="1" x14ac:dyDescent="0.25">
      <c r="A128" t="s">
        <v>571</v>
      </c>
      <c r="B128" s="1"/>
      <c r="C128" s="1" t="s">
        <v>584</v>
      </c>
      <c r="D128" s="3" t="s">
        <v>585</v>
      </c>
      <c r="E128" s="3" t="s">
        <v>586</v>
      </c>
      <c r="F128" t="s">
        <v>15</v>
      </c>
      <c r="G128">
        <v>937</v>
      </c>
      <c r="H128">
        <v>1</v>
      </c>
      <c r="I128">
        <v>0</v>
      </c>
      <c r="J128" s="11">
        <f t="shared" si="3"/>
        <v>1</v>
      </c>
      <c r="K128" s="2">
        <v>45198</v>
      </c>
      <c r="L128" t="s">
        <v>21</v>
      </c>
      <c r="M128" s="6">
        <v>0</v>
      </c>
      <c r="N128" s="8"/>
      <c r="O128" s="8">
        <v>1</v>
      </c>
      <c r="P128" s="8"/>
      <c r="Q128" s="8"/>
      <c r="R128" s="8"/>
      <c r="AC128" s="3">
        <f t="shared" si="4"/>
        <v>1</v>
      </c>
      <c r="AD128" s="38">
        <f t="shared" si="5"/>
        <v>1</v>
      </c>
    </row>
    <row r="129" spans="1:30" customFormat="1" x14ac:dyDescent="0.25">
      <c r="A129" t="s">
        <v>571</v>
      </c>
      <c r="B129" s="1"/>
      <c r="C129" s="1" t="s">
        <v>587</v>
      </c>
      <c r="D129" s="3" t="s">
        <v>588</v>
      </c>
      <c r="E129" s="3" t="s">
        <v>589</v>
      </c>
      <c r="F129" t="s">
        <v>15</v>
      </c>
      <c r="G129">
        <v>440</v>
      </c>
      <c r="H129">
        <v>1</v>
      </c>
      <c r="I129">
        <v>0</v>
      </c>
      <c r="J129" s="11">
        <f t="shared" si="3"/>
        <v>1</v>
      </c>
      <c r="K129" s="2">
        <v>45230</v>
      </c>
      <c r="L129" t="s">
        <v>21</v>
      </c>
      <c r="M129" s="6">
        <v>0</v>
      </c>
      <c r="N129" s="8"/>
      <c r="O129" s="8"/>
      <c r="P129" s="8">
        <v>1</v>
      </c>
      <c r="Q129" s="8"/>
      <c r="R129" s="8"/>
      <c r="AC129" s="3">
        <f t="shared" si="4"/>
        <v>1</v>
      </c>
      <c r="AD129" s="38">
        <f t="shared" si="5"/>
        <v>1</v>
      </c>
    </row>
    <row r="130" spans="1:30" customFormat="1" x14ac:dyDescent="0.25">
      <c r="A130" t="s">
        <v>571</v>
      </c>
      <c r="B130" s="1"/>
      <c r="C130" s="1" t="s">
        <v>590</v>
      </c>
      <c r="D130" s="3" t="s">
        <v>591</v>
      </c>
      <c r="E130" s="3" t="s">
        <v>592</v>
      </c>
      <c r="F130" t="s">
        <v>15</v>
      </c>
      <c r="G130">
        <v>2100</v>
      </c>
      <c r="H130">
        <v>1</v>
      </c>
      <c r="I130">
        <v>0</v>
      </c>
      <c r="J130" s="11">
        <f t="shared" si="3"/>
        <v>1</v>
      </c>
      <c r="K130" s="2">
        <v>45646</v>
      </c>
      <c r="L130" t="s">
        <v>16</v>
      </c>
      <c r="M130" s="6">
        <v>0</v>
      </c>
      <c r="N130" s="8">
        <v>1</v>
      </c>
      <c r="O130" s="8"/>
      <c r="P130" s="8"/>
      <c r="Q130" s="8"/>
      <c r="R130" s="8"/>
      <c r="AC130" s="3">
        <f t="shared" si="4"/>
        <v>1</v>
      </c>
      <c r="AD130" s="38">
        <f t="shared" si="5"/>
        <v>1</v>
      </c>
    </row>
    <row r="131" spans="1:30" customFormat="1" x14ac:dyDescent="0.25">
      <c r="A131" t="s">
        <v>571</v>
      </c>
      <c r="B131" s="1"/>
      <c r="C131" s="1" t="s">
        <v>596</v>
      </c>
      <c r="D131" s="3" t="s">
        <v>597</v>
      </c>
      <c r="E131" s="3" t="s">
        <v>598</v>
      </c>
      <c r="F131" t="s">
        <v>14</v>
      </c>
      <c r="G131">
        <v>1785</v>
      </c>
      <c r="H131">
        <v>3</v>
      </c>
      <c r="I131">
        <v>1</v>
      </c>
      <c r="J131" s="11">
        <f t="shared" ref="J131:J194" si="6">SUM(H131,-I131)</f>
        <v>2</v>
      </c>
      <c r="K131" s="2">
        <v>45952</v>
      </c>
      <c r="L131" t="s">
        <v>16</v>
      </c>
      <c r="M131" s="6">
        <v>1</v>
      </c>
      <c r="N131" s="8">
        <v>1</v>
      </c>
      <c r="O131" s="8"/>
      <c r="P131" s="8"/>
      <c r="Q131" s="8"/>
      <c r="R131" s="8"/>
      <c r="AC131" s="3">
        <f t="shared" ref="AC131:AC194" si="7">SUM(N131:AB131)</f>
        <v>1</v>
      </c>
      <c r="AD131" s="38">
        <f t="shared" ref="AD131:AD194" si="8">SUM(N131:R131)</f>
        <v>1</v>
      </c>
    </row>
    <row r="132" spans="1:30" customFormat="1" x14ac:dyDescent="0.25">
      <c r="A132" t="s">
        <v>599</v>
      </c>
      <c r="B132" s="1"/>
      <c r="C132" s="1" t="s">
        <v>600</v>
      </c>
      <c r="D132" s="3" t="s">
        <v>601</v>
      </c>
      <c r="E132" s="3" t="s">
        <v>602</v>
      </c>
      <c r="F132" t="s">
        <v>14</v>
      </c>
      <c r="G132">
        <v>1802</v>
      </c>
      <c r="H132">
        <v>2</v>
      </c>
      <c r="I132">
        <v>1</v>
      </c>
      <c r="J132" s="11">
        <f t="shared" si="6"/>
        <v>1</v>
      </c>
      <c r="K132" s="2">
        <v>45251</v>
      </c>
      <c r="L132" t="s">
        <v>16</v>
      </c>
      <c r="M132" s="6">
        <v>0</v>
      </c>
      <c r="N132" s="8">
        <v>1</v>
      </c>
      <c r="O132" s="8"/>
      <c r="P132" s="8"/>
      <c r="Q132" s="8"/>
      <c r="R132" s="8"/>
      <c r="AC132" s="3">
        <f t="shared" si="7"/>
        <v>1</v>
      </c>
      <c r="AD132" s="38">
        <f t="shared" si="8"/>
        <v>1</v>
      </c>
    </row>
    <row r="133" spans="1:30" customFormat="1" x14ac:dyDescent="0.25">
      <c r="A133" t="s">
        <v>610</v>
      </c>
      <c r="B133" s="1"/>
      <c r="C133" s="1" t="s">
        <v>615</v>
      </c>
      <c r="D133" s="3" t="s">
        <v>616</v>
      </c>
      <c r="E133" s="3" t="s">
        <v>617</v>
      </c>
      <c r="F133" t="s">
        <v>15</v>
      </c>
      <c r="G133">
        <v>3.18</v>
      </c>
      <c r="H133">
        <v>1</v>
      </c>
      <c r="I133">
        <v>0</v>
      </c>
      <c r="J133" s="11">
        <f t="shared" si="6"/>
        <v>1</v>
      </c>
      <c r="K133" s="2">
        <v>42963</v>
      </c>
      <c r="L133" t="s">
        <v>16</v>
      </c>
      <c r="M133" s="6">
        <v>0</v>
      </c>
      <c r="N133" s="8">
        <v>1</v>
      </c>
      <c r="O133" s="8"/>
      <c r="P133" s="8"/>
      <c r="Q133" s="8"/>
      <c r="R133" s="8"/>
      <c r="AC133" s="3">
        <f t="shared" si="7"/>
        <v>1</v>
      </c>
      <c r="AD133" s="38">
        <f t="shared" si="8"/>
        <v>1</v>
      </c>
    </row>
    <row r="134" spans="1:30" customFormat="1" x14ac:dyDescent="0.25">
      <c r="A134" t="s">
        <v>610</v>
      </c>
      <c r="B134" s="1"/>
      <c r="C134" s="1" t="s">
        <v>618</v>
      </c>
      <c r="D134" s="3" t="s">
        <v>619</v>
      </c>
      <c r="E134" s="3" t="s">
        <v>620</v>
      </c>
      <c r="F134" t="s">
        <v>14</v>
      </c>
      <c r="G134">
        <v>335</v>
      </c>
      <c r="H134">
        <v>2</v>
      </c>
      <c r="I134">
        <v>0</v>
      </c>
      <c r="J134" s="11">
        <f t="shared" si="6"/>
        <v>2</v>
      </c>
      <c r="K134" s="2">
        <v>43496</v>
      </c>
      <c r="L134" t="s">
        <v>16</v>
      </c>
      <c r="M134" s="6">
        <v>0</v>
      </c>
      <c r="N134" s="8">
        <v>1</v>
      </c>
      <c r="O134" s="8">
        <v>1</v>
      </c>
      <c r="P134" s="8"/>
      <c r="Q134" s="8"/>
      <c r="R134" s="8"/>
      <c r="AC134" s="3">
        <f t="shared" si="7"/>
        <v>2</v>
      </c>
      <c r="AD134" s="38">
        <f t="shared" si="8"/>
        <v>2</v>
      </c>
    </row>
    <row r="135" spans="1:30" customFormat="1" x14ac:dyDescent="0.25">
      <c r="A135" t="s">
        <v>610</v>
      </c>
      <c r="B135" s="1"/>
      <c r="C135" s="1" t="s">
        <v>621</v>
      </c>
      <c r="D135" s="3" t="s">
        <v>622</v>
      </c>
      <c r="E135" s="3" t="s">
        <v>623</v>
      </c>
      <c r="F135" t="s">
        <v>14</v>
      </c>
      <c r="G135">
        <v>366</v>
      </c>
      <c r="H135">
        <v>1</v>
      </c>
      <c r="I135">
        <v>0</v>
      </c>
      <c r="J135" s="11">
        <f t="shared" si="6"/>
        <v>1</v>
      </c>
      <c r="K135" s="2">
        <v>43609</v>
      </c>
      <c r="L135" t="s">
        <v>76</v>
      </c>
      <c r="M135" s="6">
        <v>1</v>
      </c>
      <c r="N135" s="8"/>
      <c r="O135" s="8"/>
      <c r="P135" s="8"/>
      <c r="Q135" s="8"/>
      <c r="R135" s="8"/>
      <c r="AC135" s="3">
        <f t="shared" si="7"/>
        <v>0</v>
      </c>
      <c r="AD135" s="38">
        <f t="shared" si="8"/>
        <v>0</v>
      </c>
    </row>
    <row r="136" spans="1:30" customFormat="1" x14ac:dyDescent="0.25">
      <c r="A136" t="s">
        <v>610</v>
      </c>
      <c r="B136" s="1"/>
      <c r="C136" s="1" t="s">
        <v>627</v>
      </c>
      <c r="D136" s="3" t="s">
        <v>628</v>
      </c>
      <c r="E136" s="3" t="s">
        <v>629</v>
      </c>
      <c r="F136" t="s">
        <v>14</v>
      </c>
      <c r="G136">
        <v>622</v>
      </c>
      <c r="H136">
        <v>3</v>
      </c>
      <c r="I136">
        <v>0</v>
      </c>
      <c r="J136" s="11">
        <f t="shared" si="6"/>
        <v>3</v>
      </c>
      <c r="K136" s="2">
        <v>44641</v>
      </c>
      <c r="L136" t="s">
        <v>76</v>
      </c>
      <c r="M136" s="6">
        <v>3</v>
      </c>
      <c r="N136" s="8"/>
      <c r="O136" s="8"/>
      <c r="P136" s="8"/>
      <c r="Q136" s="8"/>
      <c r="R136" s="8"/>
      <c r="AC136" s="3">
        <f t="shared" si="7"/>
        <v>0</v>
      </c>
      <c r="AD136" s="38">
        <f t="shared" si="8"/>
        <v>0</v>
      </c>
    </row>
    <row r="137" spans="1:30" customFormat="1" x14ac:dyDescent="0.25">
      <c r="A137" t="s">
        <v>610</v>
      </c>
      <c r="B137" s="1"/>
      <c r="C137" s="1" t="s">
        <v>633</v>
      </c>
      <c r="D137" s="3" t="s">
        <v>634</v>
      </c>
      <c r="E137" s="3" t="s">
        <v>635</v>
      </c>
      <c r="F137" t="s">
        <v>14</v>
      </c>
      <c r="G137">
        <v>593</v>
      </c>
      <c r="H137">
        <v>1</v>
      </c>
      <c r="I137">
        <v>0</v>
      </c>
      <c r="J137" s="11">
        <f t="shared" si="6"/>
        <v>1</v>
      </c>
      <c r="K137" s="2">
        <v>44918</v>
      </c>
      <c r="L137" t="s">
        <v>21</v>
      </c>
      <c r="M137" s="6">
        <v>0</v>
      </c>
      <c r="N137" s="8"/>
      <c r="O137" s="8">
        <v>1</v>
      </c>
      <c r="P137" s="8"/>
      <c r="Q137" s="8"/>
      <c r="R137" s="8"/>
      <c r="AC137" s="3">
        <f t="shared" si="7"/>
        <v>1</v>
      </c>
      <c r="AD137" s="38">
        <f t="shared" si="8"/>
        <v>1</v>
      </c>
    </row>
    <row r="138" spans="1:30" customFormat="1" x14ac:dyDescent="0.25">
      <c r="A138" t="s">
        <v>610</v>
      </c>
      <c r="B138" s="1"/>
      <c r="C138" s="1" t="s">
        <v>645</v>
      </c>
      <c r="D138" s="3" t="s">
        <v>646</v>
      </c>
      <c r="E138" s="3" t="s">
        <v>647</v>
      </c>
      <c r="F138" t="s">
        <v>14</v>
      </c>
      <c r="G138">
        <v>249</v>
      </c>
      <c r="H138">
        <v>1</v>
      </c>
      <c r="I138">
        <v>0</v>
      </c>
      <c r="J138" s="11">
        <f t="shared" si="6"/>
        <v>1</v>
      </c>
      <c r="K138" s="2">
        <v>45079</v>
      </c>
      <c r="L138" t="s">
        <v>21</v>
      </c>
      <c r="M138" s="6">
        <v>0</v>
      </c>
      <c r="N138" s="8"/>
      <c r="O138" s="8">
        <v>1</v>
      </c>
      <c r="P138" s="8"/>
      <c r="Q138" s="8"/>
      <c r="R138" s="8"/>
      <c r="AC138" s="3">
        <f t="shared" si="7"/>
        <v>1</v>
      </c>
      <c r="AD138" s="38">
        <f t="shared" si="8"/>
        <v>1</v>
      </c>
    </row>
    <row r="139" spans="1:30" customFormat="1" x14ac:dyDescent="0.25">
      <c r="A139" t="s">
        <v>610</v>
      </c>
      <c r="B139" s="1"/>
      <c r="C139" s="1" t="s">
        <v>648</v>
      </c>
      <c r="D139" s="3" t="s">
        <v>649</v>
      </c>
      <c r="E139" s="3" t="s">
        <v>650</v>
      </c>
      <c r="F139" t="s">
        <v>14</v>
      </c>
      <c r="G139">
        <v>249</v>
      </c>
      <c r="H139">
        <v>2</v>
      </c>
      <c r="I139">
        <v>1</v>
      </c>
      <c r="J139" s="11">
        <f t="shared" si="6"/>
        <v>1</v>
      </c>
      <c r="K139" s="2">
        <v>45187</v>
      </c>
      <c r="L139" t="s">
        <v>21</v>
      </c>
      <c r="M139" s="6">
        <v>0</v>
      </c>
      <c r="N139" s="8"/>
      <c r="O139" s="8">
        <v>1</v>
      </c>
      <c r="P139" s="8"/>
      <c r="Q139" s="8"/>
      <c r="R139" s="8"/>
      <c r="AC139" s="3">
        <f t="shared" si="7"/>
        <v>1</v>
      </c>
      <c r="AD139" s="38">
        <f t="shared" si="8"/>
        <v>1</v>
      </c>
    </row>
    <row r="140" spans="1:30" customFormat="1" x14ac:dyDescent="0.25">
      <c r="A140" t="s">
        <v>610</v>
      </c>
      <c r="B140" s="1"/>
      <c r="C140" s="1" t="s">
        <v>651</v>
      </c>
      <c r="D140" s="3" t="s">
        <v>652</v>
      </c>
      <c r="E140" s="3" t="s">
        <v>653</v>
      </c>
      <c r="F140" t="s">
        <v>14</v>
      </c>
      <c r="G140">
        <v>82</v>
      </c>
      <c r="H140">
        <v>1</v>
      </c>
      <c r="I140">
        <v>0</v>
      </c>
      <c r="J140" s="11">
        <f t="shared" si="6"/>
        <v>1</v>
      </c>
      <c r="K140" s="2">
        <v>45422</v>
      </c>
      <c r="L140" t="s">
        <v>76</v>
      </c>
      <c r="M140" s="6">
        <v>1</v>
      </c>
      <c r="N140" s="8"/>
      <c r="O140" s="8"/>
      <c r="P140" s="8"/>
      <c r="Q140" s="8"/>
      <c r="R140" s="8"/>
      <c r="AC140" s="3">
        <f t="shared" si="7"/>
        <v>0</v>
      </c>
      <c r="AD140" s="38">
        <f t="shared" si="8"/>
        <v>0</v>
      </c>
    </row>
    <row r="141" spans="1:30" customFormat="1" x14ac:dyDescent="0.25">
      <c r="A141" t="s">
        <v>610</v>
      </c>
      <c r="B141" s="1"/>
      <c r="C141" s="1" t="s">
        <v>657</v>
      </c>
      <c r="D141" s="3" t="s">
        <v>658</v>
      </c>
      <c r="E141" s="3" t="s">
        <v>659</v>
      </c>
      <c r="F141" t="s">
        <v>14</v>
      </c>
      <c r="G141">
        <v>148</v>
      </c>
      <c r="H141">
        <v>1</v>
      </c>
      <c r="I141">
        <v>0</v>
      </c>
      <c r="J141" s="11">
        <f t="shared" si="6"/>
        <v>1</v>
      </c>
      <c r="K141" s="2">
        <v>45730</v>
      </c>
      <c r="L141" t="s">
        <v>21</v>
      </c>
      <c r="M141" s="6">
        <v>0</v>
      </c>
      <c r="N141" s="8"/>
      <c r="O141" s="8">
        <v>1</v>
      </c>
      <c r="P141" s="8"/>
      <c r="Q141" s="8"/>
      <c r="R141" s="8"/>
      <c r="AC141" s="3">
        <f t="shared" si="7"/>
        <v>1</v>
      </c>
      <c r="AD141" s="38">
        <f t="shared" si="8"/>
        <v>1</v>
      </c>
    </row>
    <row r="142" spans="1:30" customFormat="1" x14ac:dyDescent="0.25">
      <c r="A142" t="s">
        <v>610</v>
      </c>
      <c r="B142" s="1"/>
      <c r="C142" s="1" t="s">
        <v>660</v>
      </c>
      <c r="D142" s="3" t="s">
        <v>661</v>
      </c>
      <c r="E142" s="3" t="s">
        <v>662</v>
      </c>
      <c r="F142" t="s">
        <v>15</v>
      </c>
      <c r="G142">
        <v>288</v>
      </c>
      <c r="H142">
        <v>1</v>
      </c>
      <c r="I142">
        <v>0</v>
      </c>
      <c r="J142" s="11">
        <f t="shared" si="6"/>
        <v>1</v>
      </c>
      <c r="K142" s="2">
        <v>45772</v>
      </c>
      <c r="L142" t="s">
        <v>21</v>
      </c>
      <c r="M142" s="6">
        <v>0</v>
      </c>
      <c r="N142" s="8"/>
      <c r="O142" s="8">
        <v>1</v>
      </c>
      <c r="P142" s="8"/>
      <c r="Q142" s="8"/>
      <c r="R142" s="8"/>
      <c r="AC142" s="3">
        <f t="shared" si="7"/>
        <v>1</v>
      </c>
      <c r="AD142" s="38">
        <f t="shared" si="8"/>
        <v>1</v>
      </c>
    </row>
    <row r="143" spans="1:30" customFormat="1" x14ac:dyDescent="0.25">
      <c r="A143" t="s">
        <v>666</v>
      </c>
      <c r="B143" s="1"/>
      <c r="C143" s="1" t="s">
        <v>667</v>
      </c>
      <c r="D143" s="3" t="s">
        <v>668</v>
      </c>
      <c r="E143" s="3" t="s">
        <v>669</v>
      </c>
      <c r="F143" t="s">
        <v>15</v>
      </c>
      <c r="G143">
        <v>11330</v>
      </c>
      <c r="H143">
        <v>1</v>
      </c>
      <c r="I143">
        <v>0</v>
      </c>
      <c r="J143" s="11">
        <f t="shared" si="6"/>
        <v>1</v>
      </c>
      <c r="K143" s="2">
        <v>44692</v>
      </c>
      <c r="L143" t="s">
        <v>76</v>
      </c>
      <c r="M143" s="6">
        <v>1</v>
      </c>
      <c r="N143" s="8"/>
      <c r="O143" s="8"/>
      <c r="P143" s="8"/>
      <c r="Q143" s="8"/>
      <c r="R143" s="8"/>
      <c r="AC143" s="3">
        <f t="shared" si="7"/>
        <v>0</v>
      </c>
      <c r="AD143" s="38">
        <f t="shared" si="8"/>
        <v>0</v>
      </c>
    </row>
    <row r="144" spans="1:30" customFormat="1" x14ac:dyDescent="0.25">
      <c r="A144" t="s">
        <v>666</v>
      </c>
      <c r="B144" s="1"/>
      <c r="C144" s="1" t="s">
        <v>670</v>
      </c>
      <c r="D144" s="3" t="s">
        <v>671</v>
      </c>
      <c r="E144" s="3" t="s">
        <v>672</v>
      </c>
      <c r="F144" t="s">
        <v>15</v>
      </c>
      <c r="G144">
        <v>416</v>
      </c>
      <c r="H144">
        <v>1</v>
      </c>
      <c r="I144">
        <v>0</v>
      </c>
      <c r="J144" s="11">
        <f t="shared" si="6"/>
        <v>1</v>
      </c>
      <c r="K144" s="2">
        <v>44873</v>
      </c>
      <c r="L144" t="s">
        <v>21</v>
      </c>
      <c r="M144" s="6">
        <v>0</v>
      </c>
      <c r="N144" s="8"/>
      <c r="O144" s="8">
        <v>1</v>
      </c>
      <c r="P144" s="8"/>
      <c r="Q144" s="8"/>
      <c r="R144" s="8"/>
      <c r="AC144" s="3">
        <f t="shared" si="7"/>
        <v>1</v>
      </c>
      <c r="AD144" s="38">
        <f t="shared" si="8"/>
        <v>1</v>
      </c>
    </row>
    <row r="145" spans="1:30" customFormat="1" x14ac:dyDescent="0.25">
      <c r="A145" t="s">
        <v>666</v>
      </c>
      <c r="B145" s="1"/>
      <c r="C145" s="1" t="s">
        <v>673</v>
      </c>
      <c r="D145" s="3" t="s">
        <v>674</v>
      </c>
      <c r="E145" s="3" t="s">
        <v>675</v>
      </c>
      <c r="F145" t="s">
        <v>15</v>
      </c>
      <c r="G145">
        <v>402</v>
      </c>
      <c r="H145">
        <v>1</v>
      </c>
      <c r="I145">
        <v>0</v>
      </c>
      <c r="J145" s="11">
        <f t="shared" si="6"/>
        <v>1</v>
      </c>
      <c r="K145" s="2">
        <v>45043</v>
      </c>
      <c r="L145" t="s">
        <v>76</v>
      </c>
      <c r="M145" s="6">
        <v>1</v>
      </c>
      <c r="N145" s="8"/>
      <c r="O145" s="8"/>
      <c r="P145" s="8"/>
      <c r="Q145" s="8"/>
      <c r="R145" s="8"/>
      <c r="AC145" s="3">
        <f t="shared" si="7"/>
        <v>0</v>
      </c>
      <c r="AD145" s="38">
        <f t="shared" si="8"/>
        <v>0</v>
      </c>
    </row>
    <row r="146" spans="1:30" customFormat="1" x14ac:dyDescent="0.25">
      <c r="A146" t="s">
        <v>666</v>
      </c>
      <c r="B146" s="1"/>
      <c r="C146" s="1" t="s">
        <v>676</v>
      </c>
      <c r="D146" s="3" t="s">
        <v>677</v>
      </c>
      <c r="E146" s="3" t="s">
        <v>678</v>
      </c>
      <c r="F146" t="s">
        <v>15</v>
      </c>
      <c r="G146">
        <v>651</v>
      </c>
      <c r="H146">
        <v>1</v>
      </c>
      <c r="I146">
        <v>0</v>
      </c>
      <c r="J146" s="11">
        <f t="shared" si="6"/>
        <v>1</v>
      </c>
      <c r="K146" s="2">
        <v>45343</v>
      </c>
      <c r="L146" t="s">
        <v>21</v>
      </c>
      <c r="M146" s="6">
        <v>0</v>
      </c>
      <c r="N146" s="8"/>
      <c r="O146" s="8">
        <v>1</v>
      </c>
      <c r="P146" s="8"/>
      <c r="Q146" s="8"/>
      <c r="R146" s="8"/>
      <c r="AC146" s="3">
        <f t="shared" si="7"/>
        <v>1</v>
      </c>
      <c r="AD146" s="38">
        <f t="shared" si="8"/>
        <v>1</v>
      </c>
    </row>
    <row r="147" spans="1:30" customFormat="1" x14ac:dyDescent="0.25">
      <c r="A147" t="s">
        <v>666</v>
      </c>
      <c r="B147" s="1"/>
      <c r="C147" s="1" t="s">
        <v>679</v>
      </c>
      <c r="D147" s="3" t="s">
        <v>680</v>
      </c>
      <c r="E147" s="3" t="s">
        <v>681</v>
      </c>
      <c r="F147" t="s">
        <v>15</v>
      </c>
      <c r="G147">
        <v>371</v>
      </c>
      <c r="H147">
        <v>1</v>
      </c>
      <c r="I147">
        <v>0</v>
      </c>
      <c r="J147" s="11">
        <f t="shared" si="6"/>
        <v>1</v>
      </c>
      <c r="K147" s="2">
        <v>45415</v>
      </c>
      <c r="L147" t="s">
        <v>16</v>
      </c>
      <c r="M147" s="6">
        <v>0</v>
      </c>
      <c r="N147" s="8">
        <v>1</v>
      </c>
      <c r="O147" s="8"/>
      <c r="P147" s="8"/>
      <c r="Q147" s="8"/>
      <c r="R147" s="8"/>
      <c r="AC147" s="3">
        <f t="shared" si="7"/>
        <v>1</v>
      </c>
      <c r="AD147" s="38">
        <f t="shared" si="8"/>
        <v>1</v>
      </c>
    </row>
    <row r="148" spans="1:30" customFormat="1" x14ac:dyDescent="0.25">
      <c r="A148" t="s">
        <v>666</v>
      </c>
      <c r="B148" s="1"/>
      <c r="C148" s="1" t="s">
        <v>682</v>
      </c>
      <c r="D148" s="3" t="s">
        <v>683</v>
      </c>
      <c r="E148" s="3" t="s">
        <v>684</v>
      </c>
      <c r="F148" t="s">
        <v>15</v>
      </c>
      <c r="G148">
        <v>732</v>
      </c>
      <c r="H148">
        <v>1</v>
      </c>
      <c r="I148">
        <v>0</v>
      </c>
      <c r="J148" s="11">
        <f t="shared" si="6"/>
        <v>1</v>
      </c>
      <c r="K148" s="2">
        <v>45680</v>
      </c>
      <c r="L148" t="s">
        <v>21</v>
      </c>
      <c r="M148" s="6">
        <v>0</v>
      </c>
      <c r="N148" s="8"/>
      <c r="O148" s="8">
        <v>1</v>
      </c>
      <c r="P148" s="8"/>
      <c r="Q148" s="8"/>
      <c r="R148" s="8"/>
      <c r="AC148" s="3">
        <f t="shared" si="7"/>
        <v>1</v>
      </c>
      <c r="AD148" s="38">
        <f t="shared" si="8"/>
        <v>1</v>
      </c>
    </row>
    <row r="149" spans="1:30" customFormat="1" x14ac:dyDescent="0.25">
      <c r="A149" t="s">
        <v>685</v>
      </c>
      <c r="B149" s="1"/>
      <c r="C149" s="1" t="s">
        <v>697</v>
      </c>
      <c r="D149" s="3" t="s">
        <v>698</v>
      </c>
      <c r="E149" s="3" t="s">
        <v>699</v>
      </c>
      <c r="F149" t="s">
        <v>15</v>
      </c>
      <c r="G149">
        <v>141</v>
      </c>
      <c r="H149">
        <v>2</v>
      </c>
      <c r="I149">
        <v>0</v>
      </c>
      <c r="J149" s="11">
        <f t="shared" si="6"/>
        <v>2</v>
      </c>
      <c r="K149" s="2">
        <v>43172</v>
      </c>
      <c r="L149" t="s">
        <v>16</v>
      </c>
      <c r="M149" s="6">
        <v>0</v>
      </c>
      <c r="N149" s="8">
        <v>1</v>
      </c>
      <c r="O149" s="8">
        <v>1</v>
      </c>
      <c r="P149" s="8"/>
      <c r="Q149" s="8"/>
      <c r="R149" s="8"/>
      <c r="AC149" s="3">
        <f t="shared" si="7"/>
        <v>2</v>
      </c>
      <c r="AD149" s="38">
        <f t="shared" si="8"/>
        <v>2</v>
      </c>
    </row>
    <row r="150" spans="1:30" customFormat="1" x14ac:dyDescent="0.25">
      <c r="A150" t="s">
        <v>685</v>
      </c>
      <c r="B150" s="1"/>
      <c r="C150" s="1" t="s">
        <v>700</v>
      </c>
      <c r="D150" s="3" t="s">
        <v>701</v>
      </c>
      <c r="E150" s="3" t="s">
        <v>702</v>
      </c>
      <c r="F150" t="s">
        <v>14</v>
      </c>
      <c r="G150">
        <v>109</v>
      </c>
      <c r="H150">
        <v>2</v>
      </c>
      <c r="I150">
        <v>0</v>
      </c>
      <c r="J150" s="11">
        <f t="shared" si="6"/>
        <v>2</v>
      </c>
      <c r="K150" s="2">
        <v>43390</v>
      </c>
      <c r="L150" t="s">
        <v>16</v>
      </c>
      <c r="M150" s="6">
        <v>0</v>
      </c>
      <c r="N150" s="8">
        <v>2</v>
      </c>
      <c r="O150" s="8"/>
      <c r="P150" s="8"/>
      <c r="Q150" s="8"/>
      <c r="R150" s="8"/>
      <c r="AC150" s="3">
        <f t="shared" si="7"/>
        <v>2</v>
      </c>
      <c r="AD150" s="38">
        <f t="shared" si="8"/>
        <v>2</v>
      </c>
    </row>
    <row r="151" spans="1:30" customFormat="1" x14ac:dyDescent="0.25">
      <c r="A151" t="s">
        <v>685</v>
      </c>
      <c r="B151" s="1"/>
      <c r="C151" s="1" t="s">
        <v>703</v>
      </c>
      <c r="D151" s="3" t="s">
        <v>704</v>
      </c>
      <c r="E151" s="3" t="s">
        <v>705</v>
      </c>
      <c r="F151" t="s">
        <v>15</v>
      </c>
      <c r="G151">
        <v>258</v>
      </c>
      <c r="H151">
        <v>1</v>
      </c>
      <c r="I151">
        <v>0</v>
      </c>
      <c r="J151" s="11">
        <f t="shared" si="6"/>
        <v>1</v>
      </c>
      <c r="K151" s="2">
        <v>43550</v>
      </c>
      <c r="L151" t="s">
        <v>16</v>
      </c>
      <c r="M151" s="6">
        <v>0</v>
      </c>
      <c r="N151" s="8">
        <v>1</v>
      </c>
      <c r="O151" s="8"/>
      <c r="P151" s="8"/>
      <c r="Q151" s="8"/>
      <c r="R151" s="8"/>
      <c r="AC151" s="3">
        <f t="shared" si="7"/>
        <v>1</v>
      </c>
      <c r="AD151" s="38">
        <f t="shared" si="8"/>
        <v>1</v>
      </c>
    </row>
    <row r="152" spans="1:30" customFormat="1" x14ac:dyDescent="0.25">
      <c r="A152" t="s">
        <v>685</v>
      </c>
      <c r="B152" s="1"/>
      <c r="C152" s="1" t="s">
        <v>706</v>
      </c>
      <c r="D152" s="3" t="s">
        <v>707</v>
      </c>
      <c r="E152" s="3" t="s">
        <v>708</v>
      </c>
      <c r="F152" t="s">
        <v>14</v>
      </c>
      <c r="G152">
        <v>141</v>
      </c>
      <c r="H152">
        <v>1</v>
      </c>
      <c r="I152">
        <v>0</v>
      </c>
      <c r="J152" s="11">
        <f t="shared" si="6"/>
        <v>1</v>
      </c>
      <c r="K152" s="2">
        <v>43566</v>
      </c>
      <c r="L152" t="s">
        <v>16</v>
      </c>
      <c r="M152" s="6">
        <v>0</v>
      </c>
      <c r="N152" s="8">
        <v>1</v>
      </c>
      <c r="O152" s="8"/>
      <c r="P152" s="8"/>
      <c r="Q152" s="8"/>
      <c r="R152" s="8"/>
      <c r="AC152" s="3">
        <f t="shared" si="7"/>
        <v>1</v>
      </c>
      <c r="AD152" s="38">
        <f t="shared" si="8"/>
        <v>1</v>
      </c>
    </row>
    <row r="153" spans="1:30" customFormat="1" x14ac:dyDescent="0.25">
      <c r="A153" t="s">
        <v>685</v>
      </c>
      <c r="B153" s="1"/>
      <c r="C153" s="1" t="s">
        <v>709</v>
      </c>
      <c r="D153" s="3" t="s">
        <v>710</v>
      </c>
      <c r="E153" s="3" t="s">
        <v>711</v>
      </c>
      <c r="F153" t="s">
        <v>14</v>
      </c>
      <c r="G153">
        <v>5443</v>
      </c>
      <c r="H153">
        <v>3</v>
      </c>
      <c r="I153">
        <v>0</v>
      </c>
      <c r="J153" s="11">
        <f t="shared" si="6"/>
        <v>3</v>
      </c>
      <c r="K153" s="2">
        <v>43587</v>
      </c>
      <c r="L153" t="s">
        <v>16</v>
      </c>
      <c r="M153" s="6">
        <v>0</v>
      </c>
      <c r="N153" s="8">
        <v>1</v>
      </c>
      <c r="O153" s="8">
        <v>1</v>
      </c>
      <c r="P153" s="8">
        <v>1</v>
      </c>
      <c r="Q153" s="8"/>
      <c r="R153" s="8"/>
      <c r="AC153" s="3">
        <f t="shared" si="7"/>
        <v>3</v>
      </c>
      <c r="AD153" s="38">
        <f t="shared" si="8"/>
        <v>3</v>
      </c>
    </row>
    <row r="154" spans="1:30" customFormat="1" x14ac:dyDescent="0.25">
      <c r="A154" t="s">
        <v>685</v>
      </c>
      <c r="B154" s="1"/>
      <c r="C154" s="1" t="s">
        <v>712</v>
      </c>
      <c r="D154" s="3" t="s">
        <v>713</v>
      </c>
      <c r="E154" s="3" t="s">
        <v>714</v>
      </c>
      <c r="F154" t="s">
        <v>14</v>
      </c>
      <c r="G154">
        <v>440</v>
      </c>
      <c r="H154">
        <v>1</v>
      </c>
      <c r="I154">
        <v>0</v>
      </c>
      <c r="J154" s="11">
        <f t="shared" si="6"/>
        <v>1</v>
      </c>
      <c r="K154" s="2">
        <v>43948</v>
      </c>
      <c r="L154" t="s">
        <v>16</v>
      </c>
      <c r="M154" s="6">
        <v>0</v>
      </c>
      <c r="N154" s="8"/>
      <c r="O154" s="8"/>
      <c r="P154" s="8">
        <v>1</v>
      </c>
      <c r="Q154" s="8"/>
      <c r="R154" s="8"/>
      <c r="AC154" s="3">
        <f t="shared" si="7"/>
        <v>1</v>
      </c>
      <c r="AD154" s="38">
        <f t="shared" si="8"/>
        <v>1</v>
      </c>
    </row>
    <row r="155" spans="1:30" customFormat="1" x14ac:dyDescent="0.25">
      <c r="A155" t="s">
        <v>685</v>
      </c>
      <c r="B155" s="1"/>
      <c r="C155" s="1" t="s">
        <v>715</v>
      </c>
      <c r="D155" s="3" t="s">
        <v>716</v>
      </c>
      <c r="E155" s="3" t="s">
        <v>717</v>
      </c>
      <c r="F155" t="s">
        <v>14</v>
      </c>
      <c r="G155">
        <v>354</v>
      </c>
      <c r="H155">
        <v>4</v>
      </c>
      <c r="I155">
        <v>0</v>
      </c>
      <c r="J155" s="11">
        <f t="shared" si="6"/>
        <v>4</v>
      </c>
      <c r="K155" s="2">
        <v>44341</v>
      </c>
      <c r="L155" t="s">
        <v>21</v>
      </c>
      <c r="M155" s="6">
        <v>0</v>
      </c>
      <c r="N155" s="8"/>
      <c r="O155" s="8">
        <v>4</v>
      </c>
      <c r="P155" s="8"/>
      <c r="Q155" s="8"/>
      <c r="R155" s="8"/>
      <c r="AC155" s="3">
        <f t="shared" si="7"/>
        <v>4</v>
      </c>
      <c r="AD155" s="38">
        <f t="shared" si="8"/>
        <v>4</v>
      </c>
    </row>
    <row r="156" spans="1:30" customFormat="1" x14ac:dyDescent="0.25">
      <c r="A156" t="s">
        <v>685</v>
      </c>
      <c r="B156" s="1"/>
      <c r="C156" s="1" t="s">
        <v>718</v>
      </c>
      <c r="D156" s="3" t="s">
        <v>719</v>
      </c>
      <c r="E156" s="3" t="s">
        <v>720</v>
      </c>
      <c r="F156" t="s">
        <v>14</v>
      </c>
      <c r="G156">
        <v>865</v>
      </c>
      <c r="H156">
        <v>2</v>
      </c>
      <c r="I156">
        <v>0</v>
      </c>
      <c r="J156" s="11">
        <f t="shared" si="6"/>
        <v>2</v>
      </c>
      <c r="K156" s="2">
        <v>44342</v>
      </c>
      <c r="L156" t="s">
        <v>21</v>
      </c>
      <c r="M156" s="6">
        <v>0</v>
      </c>
      <c r="N156" s="8"/>
      <c r="O156" s="8">
        <v>2</v>
      </c>
      <c r="P156" s="8"/>
      <c r="Q156" s="8"/>
      <c r="R156" s="8"/>
      <c r="AC156" s="3">
        <f t="shared" si="7"/>
        <v>2</v>
      </c>
      <c r="AD156" s="38">
        <f t="shared" si="8"/>
        <v>2</v>
      </c>
    </row>
    <row r="157" spans="1:30" customFormat="1" x14ac:dyDescent="0.25">
      <c r="A157" t="s">
        <v>685</v>
      </c>
      <c r="B157" s="1"/>
      <c r="C157" s="1" t="s">
        <v>724</v>
      </c>
      <c r="D157" s="3" t="s">
        <v>719</v>
      </c>
      <c r="E157" s="3" t="s">
        <v>725</v>
      </c>
      <c r="F157" t="s">
        <v>14</v>
      </c>
      <c r="G157">
        <v>3626</v>
      </c>
      <c r="H157">
        <v>1</v>
      </c>
      <c r="I157">
        <v>0</v>
      </c>
      <c r="J157" s="11">
        <f t="shared" si="6"/>
        <v>1</v>
      </c>
      <c r="K157" s="2">
        <v>44684</v>
      </c>
      <c r="L157" t="s">
        <v>21</v>
      </c>
      <c r="M157" s="6">
        <v>0</v>
      </c>
      <c r="N157" s="8"/>
      <c r="O157" s="8">
        <v>1</v>
      </c>
      <c r="P157" s="8"/>
      <c r="Q157" s="8"/>
      <c r="R157" s="8"/>
      <c r="AC157" s="3">
        <f t="shared" si="7"/>
        <v>1</v>
      </c>
      <c r="AD157" s="38">
        <f t="shared" si="8"/>
        <v>1</v>
      </c>
    </row>
    <row r="158" spans="1:30" customFormat="1" x14ac:dyDescent="0.25">
      <c r="A158" t="s">
        <v>685</v>
      </c>
      <c r="B158" s="1"/>
      <c r="C158" s="1" t="s">
        <v>726</v>
      </c>
      <c r="D158" s="3" t="s">
        <v>727</v>
      </c>
      <c r="E158" s="3" t="s">
        <v>728</v>
      </c>
      <c r="F158" t="s">
        <v>14</v>
      </c>
      <c r="G158">
        <v>314</v>
      </c>
      <c r="H158">
        <v>1</v>
      </c>
      <c r="I158">
        <v>0</v>
      </c>
      <c r="J158" s="11">
        <f t="shared" si="6"/>
        <v>1</v>
      </c>
      <c r="K158" s="2">
        <v>44694</v>
      </c>
      <c r="L158" t="s">
        <v>21</v>
      </c>
      <c r="M158" s="6">
        <v>0</v>
      </c>
      <c r="N158" s="8"/>
      <c r="O158" s="8">
        <v>1</v>
      </c>
      <c r="P158" s="8"/>
      <c r="Q158" s="8"/>
      <c r="R158" s="8"/>
      <c r="AC158" s="3">
        <f t="shared" si="7"/>
        <v>1</v>
      </c>
      <c r="AD158" s="38">
        <f t="shared" si="8"/>
        <v>1</v>
      </c>
    </row>
    <row r="159" spans="1:30" customFormat="1" x14ac:dyDescent="0.25">
      <c r="A159" t="s">
        <v>685</v>
      </c>
      <c r="B159" s="1"/>
      <c r="C159" s="1" t="s">
        <v>729</v>
      </c>
      <c r="D159" s="3" t="s">
        <v>730</v>
      </c>
      <c r="E159" s="3" t="s">
        <v>731</v>
      </c>
      <c r="F159" t="s">
        <v>14</v>
      </c>
      <c r="G159">
        <v>106</v>
      </c>
      <c r="H159">
        <v>1</v>
      </c>
      <c r="I159">
        <v>0</v>
      </c>
      <c r="J159" s="11">
        <f t="shared" si="6"/>
        <v>1</v>
      </c>
      <c r="K159" s="2">
        <v>44708</v>
      </c>
      <c r="L159" t="s">
        <v>21</v>
      </c>
      <c r="M159" s="6">
        <v>0</v>
      </c>
      <c r="N159" s="8"/>
      <c r="O159" s="8">
        <v>1</v>
      </c>
      <c r="P159" s="8"/>
      <c r="Q159" s="8"/>
      <c r="R159" s="8"/>
      <c r="AC159" s="3">
        <f t="shared" si="7"/>
        <v>1</v>
      </c>
      <c r="AD159" s="38">
        <f t="shared" si="8"/>
        <v>1</v>
      </c>
    </row>
    <row r="160" spans="1:30" customFormat="1" x14ac:dyDescent="0.25">
      <c r="A160" t="s">
        <v>685</v>
      </c>
      <c r="B160" s="1"/>
      <c r="C160" s="1" t="s">
        <v>732</v>
      </c>
      <c r="D160" s="3" t="s">
        <v>733</v>
      </c>
      <c r="E160" s="3" t="s">
        <v>734</v>
      </c>
      <c r="F160" t="s">
        <v>14</v>
      </c>
      <c r="G160">
        <v>121</v>
      </c>
      <c r="H160">
        <v>2</v>
      </c>
      <c r="I160">
        <v>0</v>
      </c>
      <c r="J160" s="11">
        <f t="shared" si="6"/>
        <v>2</v>
      </c>
      <c r="K160" s="2">
        <v>44736</v>
      </c>
      <c r="L160" t="s">
        <v>21</v>
      </c>
      <c r="M160" s="6">
        <v>0</v>
      </c>
      <c r="N160" s="8"/>
      <c r="O160" s="8">
        <v>1</v>
      </c>
      <c r="P160" s="8">
        <v>1</v>
      </c>
      <c r="Q160" s="8"/>
      <c r="R160" s="8"/>
      <c r="AC160" s="3">
        <f t="shared" si="7"/>
        <v>2</v>
      </c>
      <c r="AD160" s="38">
        <f t="shared" si="8"/>
        <v>2</v>
      </c>
    </row>
    <row r="161" spans="1:30" customFormat="1" x14ac:dyDescent="0.25">
      <c r="A161" t="s">
        <v>685</v>
      </c>
      <c r="B161" s="1"/>
      <c r="C161" s="1" t="s">
        <v>735</v>
      </c>
      <c r="D161" s="3" t="s">
        <v>736</v>
      </c>
      <c r="E161" s="3" t="s">
        <v>737</v>
      </c>
      <c r="F161" t="s">
        <v>14</v>
      </c>
      <c r="G161">
        <v>258</v>
      </c>
      <c r="H161">
        <v>4</v>
      </c>
      <c r="I161">
        <v>0</v>
      </c>
      <c r="J161" s="11">
        <f t="shared" si="6"/>
        <v>4</v>
      </c>
      <c r="K161" s="2">
        <v>44736</v>
      </c>
      <c r="L161" t="s">
        <v>21</v>
      </c>
      <c r="M161" s="6">
        <v>0</v>
      </c>
      <c r="N161" s="8"/>
      <c r="O161" s="8">
        <v>2</v>
      </c>
      <c r="P161" s="8">
        <v>2</v>
      </c>
      <c r="Q161" s="8"/>
      <c r="R161" s="8"/>
      <c r="AC161" s="3">
        <f t="shared" si="7"/>
        <v>4</v>
      </c>
      <c r="AD161" s="38">
        <f t="shared" si="8"/>
        <v>4</v>
      </c>
    </row>
    <row r="162" spans="1:30" customFormat="1" x14ac:dyDescent="0.25">
      <c r="A162" t="s">
        <v>685</v>
      </c>
      <c r="B162" s="1"/>
      <c r="C162" s="1" t="s">
        <v>741</v>
      </c>
      <c r="D162" s="3" t="s">
        <v>742</v>
      </c>
      <c r="E162" s="3" t="s">
        <v>743</v>
      </c>
      <c r="F162" t="s">
        <v>14</v>
      </c>
      <c r="G162">
        <v>113</v>
      </c>
      <c r="H162">
        <v>1</v>
      </c>
      <c r="I162">
        <v>0</v>
      </c>
      <c r="J162" s="11">
        <f t="shared" si="6"/>
        <v>1</v>
      </c>
      <c r="K162" s="2">
        <v>44909</v>
      </c>
      <c r="L162" t="s">
        <v>21</v>
      </c>
      <c r="M162" s="6">
        <v>0</v>
      </c>
      <c r="N162" s="8"/>
      <c r="O162" s="8">
        <v>1</v>
      </c>
      <c r="P162" s="8"/>
      <c r="Q162" s="8"/>
      <c r="R162" s="8"/>
      <c r="AC162" s="3">
        <f t="shared" si="7"/>
        <v>1</v>
      </c>
      <c r="AD162" s="38">
        <f t="shared" si="8"/>
        <v>1</v>
      </c>
    </row>
    <row r="163" spans="1:30" customFormat="1" x14ac:dyDescent="0.25">
      <c r="A163" t="s">
        <v>685</v>
      </c>
      <c r="B163" s="1"/>
      <c r="C163" s="1" t="s">
        <v>744</v>
      </c>
      <c r="D163" s="3" t="s">
        <v>745</v>
      </c>
      <c r="E163" s="3" t="s">
        <v>746</v>
      </c>
      <c r="F163" t="s">
        <v>14</v>
      </c>
      <c r="G163">
        <v>452</v>
      </c>
      <c r="H163">
        <v>4</v>
      </c>
      <c r="I163">
        <v>1</v>
      </c>
      <c r="J163" s="11">
        <f t="shared" si="6"/>
        <v>3</v>
      </c>
      <c r="K163" s="2">
        <v>44957</v>
      </c>
      <c r="L163" t="s">
        <v>21</v>
      </c>
      <c r="M163" s="6">
        <v>0</v>
      </c>
      <c r="N163" s="8"/>
      <c r="O163" s="8"/>
      <c r="P163" s="8">
        <v>3</v>
      </c>
      <c r="Q163" s="8"/>
      <c r="R163" s="8"/>
      <c r="AC163" s="3">
        <f t="shared" si="7"/>
        <v>3</v>
      </c>
      <c r="AD163" s="38">
        <f t="shared" si="8"/>
        <v>3</v>
      </c>
    </row>
    <row r="164" spans="1:30" customFormat="1" x14ac:dyDescent="0.25">
      <c r="A164" t="s">
        <v>685</v>
      </c>
      <c r="B164" s="1"/>
      <c r="C164" s="1" t="s">
        <v>747</v>
      </c>
      <c r="D164" s="3" t="s">
        <v>748</v>
      </c>
      <c r="E164" s="3" t="s">
        <v>749</v>
      </c>
      <c r="F164" t="s">
        <v>14</v>
      </c>
      <c r="G164">
        <v>140</v>
      </c>
      <c r="H164">
        <v>3</v>
      </c>
      <c r="I164">
        <v>1</v>
      </c>
      <c r="J164" s="11">
        <f t="shared" si="6"/>
        <v>2</v>
      </c>
      <c r="K164" s="2">
        <v>45033</v>
      </c>
      <c r="L164" t="s">
        <v>76</v>
      </c>
      <c r="M164" s="6">
        <v>2</v>
      </c>
      <c r="N164" s="8"/>
      <c r="O164" s="8"/>
      <c r="P164" s="8"/>
      <c r="Q164" s="8"/>
      <c r="R164" s="8"/>
      <c r="AC164" s="3">
        <f t="shared" si="7"/>
        <v>0</v>
      </c>
      <c r="AD164" s="38">
        <f t="shared" si="8"/>
        <v>0</v>
      </c>
    </row>
    <row r="165" spans="1:30" customFormat="1" x14ac:dyDescent="0.25">
      <c r="A165" t="s">
        <v>685</v>
      </c>
      <c r="B165" s="1"/>
      <c r="C165" s="1" t="s">
        <v>750</v>
      </c>
      <c r="D165" s="3" t="s">
        <v>751</v>
      </c>
      <c r="E165" s="3" t="s">
        <v>752</v>
      </c>
      <c r="F165" t="s">
        <v>14</v>
      </c>
      <c r="G165">
        <v>140</v>
      </c>
      <c r="H165">
        <v>3</v>
      </c>
      <c r="I165">
        <v>1</v>
      </c>
      <c r="J165" s="11">
        <f t="shared" si="6"/>
        <v>2</v>
      </c>
      <c r="K165" s="2">
        <v>45061</v>
      </c>
      <c r="L165" t="s">
        <v>21</v>
      </c>
      <c r="M165" s="6">
        <v>0</v>
      </c>
      <c r="N165" s="8"/>
      <c r="O165" s="8">
        <v>1</v>
      </c>
      <c r="P165" s="8">
        <v>1</v>
      </c>
      <c r="Q165" s="8"/>
      <c r="R165" s="8"/>
      <c r="AC165" s="3">
        <f t="shared" si="7"/>
        <v>2</v>
      </c>
      <c r="AD165" s="38">
        <f t="shared" si="8"/>
        <v>2</v>
      </c>
    </row>
    <row r="166" spans="1:30" customFormat="1" x14ac:dyDescent="0.25">
      <c r="A166" t="s">
        <v>685</v>
      </c>
      <c r="B166" s="1"/>
      <c r="C166" s="1" t="s">
        <v>753</v>
      </c>
      <c r="D166" s="3" t="s">
        <v>754</v>
      </c>
      <c r="E166" s="3" t="s">
        <v>755</v>
      </c>
      <c r="F166" t="s">
        <v>14</v>
      </c>
      <c r="G166">
        <v>452</v>
      </c>
      <c r="H166">
        <v>1</v>
      </c>
      <c r="I166">
        <v>0</v>
      </c>
      <c r="J166" s="11">
        <f t="shared" si="6"/>
        <v>1</v>
      </c>
      <c r="K166" s="2">
        <v>45084</v>
      </c>
      <c r="L166" t="s">
        <v>21</v>
      </c>
      <c r="M166" s="6">
        <v>0</v>
      </c>
      <c r="N166" s="8"/>
      <c r="O166" s="8">
        <v>1</v>
      </c>
      <c r="P166" s="8"/>
      <c r="Q166" s="8"/>
      <c r="R166" s="8"/>
      <c r="AC166" s="3">
        <f t="shared" si="7"/>
        <v>1</v>
      </c>
      <c r="AD166" s="38">
        <f t="shared" si="8"/>
        <v>1</v>
      </c>
    </row>
    <row r="167" spans="1:30" customFormat="1" x14ac:dyDescent="0.25">
      <c r="A167" t="s">
        <v>685</v>
      </c>
      <c r="B167" s="1"/>
      <c r="C167" s="1" t="s">
        <v>756</v>
      </c>
      <c r="D167" s="3" t="s">
        <v>757</v>
      </c>
      <c r="E167" s="3" t="s">
        <v>758</v>
      </c>
      <c r="F167" t="s">
        <v>14</v>
      </c>
      <c r="G167">
        <v>192</v>
      </c>
      <c r="H167">
        <v>2</v>
      </c>
      <c r="I167">
        <v>1</v>
      </c>
      <c r="J167" s="11">
        <f t="shared" si="6"/>
        <v>1</v>
      </c>
      <c r="K167" s="2">
        <v>45098</v>
      </c>
      <c r="L167" t="s">
        <v>21</v>
      </c>
      <c r="M167" s="6">
        <v>0</v>
      </c>
      <c r="N167" s="8"/>
      <c r="O167" s="8">
        <v>1</v>
      </c>
      <c r="P167" s="8"/>
      <c r="Q167" s="8"/>
      <c r="R167" s="8"/>
      <c r="AC167" s="3">
        <f t="shared" si="7"/>
        <v>1</v>
      </c>
      <c r="AD167" s="38">
        <f t="shared" si="8"/>
        <v>1</v>
      </c>
    </row>
    <row r="168" spans="1:30" customFormat="1" x14ac:dyDescent="0.25">
      <c r="A168" t="s">
        <v>685</v>
      </c>
      <c r="B168" s="1"/>
      <c r="C168" s="1" t="s">
        <v>759</v>
      </c>
      <c r="D168" s="3" t="s">
        <v>760</v>
      </c>
      <c r="E168" s="3" t="s">
        <v>761</v>
      </c>
      <c r="F168" t="s">
        <v>14</v>
      </c>
      <c r="G168">
        <v>119</v>
      </c>
      <c r="H168">
        <v>1</v>
      </c>
      <c r="I168">
        <v>0</v>
      </c>
      <c r="J168" s="11">
        <f t="shared" si="6"/>
        <v>1</v>
      </c>
      <c r="K168" s="2">
        <v>45127</v>
      </c>
      <c r="L168" t="s">
        <v>21</v>
      </c>
      <c r="M168" s="6">
        <v>0</v>
      </c>
      <c r="N168" s="8"/>
      <c r="O168" s="8">
        <v>1</v>
      </c>
      <c r="P168" s="8"/>
      <c r="Q168" s="8"/>
      <c r="R168" s="8"/>
      <c r="AC168" s="3">
        <f t="shared" si="7"/>
        <v>1</v>
      </c>
      <c r="AD168" s="38">
        <f t="shared" si="8"/>
        <v>1</v>
      </c>
    </row>
    <row r="169" spans="1:30" customFormat="1" x14ac:dyDescent="0.25">
      <c r="A169" t="s">
        <v>685</v>
      </c>
      <c r="B169" s="1"/>
      <c r="C169" s="1" t="s">
        <v>762</v>
      </c>
      <c r="D169" s="3" t="s">
        <v>763</v>
      </c>
      <c r="E169" s="3" t="s">
        <v>764</v>
      </c>
      <c r="F169" t="s">
        <v>14</v>
      </c>
      <c r="G169">
        <v>228</v>
      </c>
      <c r="H169">
        <v>2</v>
      </c>
      <c r="I169">
        <v>1</v>
      </c>
      <c r="J169" s="11">
        <f t="shared" si="6"/>
        <v>1</v>
      </c>
      <c r="K169" s="2">
        <v>45138</v>
      </c>
      <c r="L169" t="s">
        <v>21</v>
      </c>
      <c r="M169" s="6">
        <v>0</v>
      </c>
      <c r="N169" s="8"/>
      <c r="O169" s="8">
        <v>1</v>
      </c>
      <c r="P169" s="8"/>
      <c r="Q169" s="8"/>
      <c r="R169" s="8"/>
      <c r="AC169" s="3">
        <f t="shared" si="7"/>
        <v>1</v>
      </c>
      <c r="AD169" s="38">
        <f t="shared" si="8"/>
        <v>1</v>
      </c>
    </row>
    <row r="170" spans="1:30" customFormat="1" x14ac:dyDescent="0.25">
      <c r="A170" t="s">
        <v>685</v>
      </c>
      <c r="B170" s="1"/>
      <c r="C170" s="1" t="s">
        <v>765</v>
      </c>
      <c r="D170" s="3" t="s">
        <v>766</v>
      </c>
      <c r="E170" s="3" t="s">
        <v>767</v>
      </c>
      <c r="F170" t="s">
        <v>14</v>
      </c>
      <c r="G170">
        <v>380</v>
      </c>
      <c r="H170">
        <v>4</v>
      </c>
      <c r="I170">
        <v>0</v>
      </c>
      <c r="J170" s="11">
        <f t="shared" si="6"/>
        <v>4</v>
      </c>
      <c r="K170" s="2">
        <v>45141</v>
      </c>
      <c r="L170" t="s">
        <v>21</v>
      </c>
      <c r="M170" s="6">
        <v>0</v>
      </c>
      <c r="N170" s="8"/>
      <c r="O170" s="8"/>
      <c r="P170" s="8">
        <v>4</v>
      </c>
      <c r="Q170" s="8"/>
      <c r="R170" s="8"/>
      <c r="AC170" s="3">
        <f t="shared" si="7"/>
        <v>4</v>
      </c>
      <c r="AD170" s="38">
        <f t="shared" si="8"/>
        <v>4</v>
      </c>
    </row>
    <row r="171" spans="1:30" customFormat="1" x14ac:dyDescent="0.25">
      <c r="A171" t="s">
        <v>685</v>
      </c>
      <c r="B171" s="1"/>
      <c r="C171" s="1" t="s">
        <v>768</v>
      </c>
      <c r="D171" s="3" t="s">
        <v>769</v>
      </c>
      <c r="E171" s="3" t="s">
        <v>770</v>
      </c>
      <c r="F171" t="s">
        <v>15</v>
      </c>
      <c r="G171">
        <v>190</v>
      </c>
      <c r="H171">
        <v>3</v>
      </c>
      <c r="I171">
        <v>0</v>
      </c>
      <c r="J171" s="11">
        <f t="shared" si="6"/>
        <v>3</v>
      </c>
      <c r="K171" s="2">
        <v>45142</v>
      </c>
      <c r="L171" t="s">
        <v>21</v>
      </c>
      <c r="M171" s="6">
        <v>0</v>
      </c>
      <c r="N171" s="8"/>
      <c r="O171" s="8"/>
      <c r="P171" s="8">
        <v>1</v>
      </c>
      <c r="Q171" s="8">
        <v>2</v>
      </c>
      <c r="R171" s="8"/>
      <c r="AC171" s="3">
        <f t="shared" si="7"/>
        <v>3</v>
      </c>
      <c r="AD171" s="38">
        <f t="shared" si="8"/>
        <v>3</v>
      </c>
    </row>
    <row r="172" spans="1:30" customFormat="1" x14ac:dyDescent="0.25">
      <c r="A172" t="s">
        <v>685</v>
      </c>
      <c r="B172" s="1"/>
      <c r="C172" s="1" t="s">
        <v>771</v>
      </c>
      <c r="D172" s="3" t="s">
        <v>772</v>
      </c>
      <c r="E172" s="3" t="s">
        <v>773</v>
      </c>
      <c r="F172" t="s">
        <v>14</v>
      </c>
      <c r="G172">
        <v>174</v>
      </c>
      <c r="H172">
        <v>1</v>
      </c>
      <c r="I172">
        <v>0</v>
      </c>
      <c r="J172" s="11">
        <f t="shared" si="6"/>
        <v>1</v>
      </c>
      <c r="K172" s="2">
        <v>45176</v>
      </c>
      <c r="L172" t="s">
        <v>21</v>
      </c>
      <c r="M172" s="6">
        <v>0</v>
      </c>
      <c r="N172" s="8"/>
      <c r="O172" s="8">
        <v>1</v>
      </c>
      <c r="P172" s="8"/>
      <c r="Q172" s="8"/>
      <c r="R172" s="8"/>
      <c r="AC172" s="3">
        <f t="shared" si="7"/>
        <v>1</v>
      </c>
      <c r="AD172" s="38">
        <f t="shared" si="8"/>
        <v>1</v>
      </c>
    </row>
    <row r="173" spans="1:30" customFormat="1" x14ac:dyDescent="0.25">
      <c r="A173" t="s">
        <v>685</v>
      </c>
      <c r="B173" s="1"/>
      <c r="C173" s="1" t="s">
        <v>780</v>
      </c>
      <c r="D173" s="3" t="s">
        <v>781</v>
      </c>
      <c r="E173" s="3" t="s">
        <v>782</v>
      </c>
      <c r="F173" t="s">
        <v>14</v>
      </c>
      <c r="G173">
        <v>206</v>
      </c>
      <c r="H173">
        <v>2</v>
      </c>
      <c r="I173">
        <v>0</v>
      </c>
      <c r="J173" s="11">
        <f t="shared" si="6"/>
        <v>2</v>
      </c>
      <c r="K173" s="2">
        <v>45189</v>
      </c>
      <c r="L173" t="s">
        <v>21</v>
      </c>
      <c r="M173" s="6">
        <v>0</v>
      </c>
      <c r="N173" s="8"/>
      <c r="O173" s="8">
        <v>2</v>
      </c>
      <c r="P173" s="8"/>
      <c r="Q173" s="8"/>
      <c r="R173" s="8"/>
      <c r="AC173" s="3">
        <f t="shared" si="7"/>
        <v>2</v>
      </c>
      <c r="AD173" s="38">
        <f t="shared" si="8"/>
        <v>2</v>
      </c>
    </row>
    <row r="174" spans="1:30" customFormat="1" x14ac:dyDescent="0.25">
      <c r="A174" t="s">
        <v>685</v>
      </c>
      <c r="B174" s="1"/>
      <c r="C174" s="1" t="s">
        <v>783</v>
      </c>
      <c r="D174" s="3" t="s">
        <v>784</v>
      </c>
      <c r="E174" s="3" t="s">
        <v>785</v>
      </c>
      <c r="F174" t="s">
        <v>15</v>
      </c>
      <c r="G174">
        <v>165</v>
      </c>
      <c r="H174">
        <v>1</v>
      </c>
      <c r="I174">
        <v>0</v>
      </c>
      <c r="J174" s="11">
        <f t="shared" si="6"/>
        <v>1</v>
      </c>
      <c r="K174" s="2">
        <v>45238</v>
      </c>
      <c r="L174" t="s">
        <v>21</v>
      </c>
      <c r="M174" s="6">
        <v>0</v>
      </c>
      <c r="N174" s="8"/>
      <c r="O174" s="8">
        <v>1</v>
      </c>
      <c r="P174" s="8"/>
      <c r="Q174" s="8"/>
      <c r="R174" s="8"/>
      <c r="AC174" s="3">
        <f t="shared" si="7"/>
        <v>1</v>
      </c>
      <c r="AD174" s="38">
        <f t="shared" si="8"/>
        <v>1</v>
      </c>
    </row>
    <row r="175" spans="1:30" customFormat="1" x14ac:dyDescent="0.25">
      <c r="A175" t="s">
        <v>685</v>
      </c>
      <c r="B175" s="1"/>
      <c r="C175" s="1" t="s">
        <v>786</v>
      </c>
      <c r="D175" s="3" t="s">
        <v>787</v>
      </c>
      <c r="E175" s="3" t="s">
        <v>788</v>
      </c>
      <c r="F175" t="s">
        <v>14</v>
      </c>
      <c r="G175">
        <v>159</v>
      </c>
      <c r="H175">
        <v>2</v>
      </c>
      <c r="I175">
        <v>0</v>
      </c>
      <c r="J175" s="11">
        <f t="shared" si="6"/>
        <v>2</v>
      </c>
      <c r="K175" s="2">
        <v>45243</v>
      </c>
      <c r="L175" t="s">
        <v>21</v>
      </c>
      <c r="M175" s="6">
        <v>0</v>
      </c>
      <c r="N175" s="8"/>
      <c r="O175" s="8">
        <v>1</v>
      </c>
      <c r="P175" s="8">
        <v>1</v>
      </c>
      <c r="Q175" s="8"/>
      <c r="R175" s="8"/>
      <c r="AC175" s="3">
        <f t="shared" si="7"/>
        <v>2</v>
      </c>
      <c r="AD175" s="38">
        <f t="shared" si="8"/>
        <v>2</v>
      </c>
    </row>
    <row r="176" spans="1:30" customFormat="1" x14ac:dyDescent="0.25">
      <c r="A176" t="s">
        <v>685</v>
      </c>
      <c r="B176" s="1"/>
      <c r="C176" s="1" t="s">
        <v>789</v>
      </c>
      <c r="D176" s="3" t="s">
        <v>790</v>
      </c>
      <c r="E176" s="3" t="s">
        <v>791</v>
      </c>
      <c r="F176" t="s">
        <v>14</v>
      </c>
      <c r="G176">
        <v>194</v>
      </c>
      <c r="H176">
        <v>4</v>
      </c>
      <c r="I176">
        <v>0</v>
      </c>
      <c r="J176" s="11">
        <f t="shared" si="6"/>
        <v>4</v>
      </c>
      <c r="K176" s="2">
        <v>45275</v>
      </c>
      <c r="L176" t="s">
        <v>21</v>
      </c>
      <c r="M176" s="6">
        <v>0</v>
      </c>
      <c r="N176" s="8"/>
      <c r="O176" s="8"/>
      <c r="P176" s="8"/>
      <c r="Q176" s="8"/>
      <c r="R176" s="8"/>
      <c r="AC176" s="3">
        <f t="shared" si="7"/>
        <v>0</v>
      </c>
      <c r="AD176" s="38">
        <f t="shared" si="8"/>
        <v>0</v>
      </c>
    </row>
    <row r="177" spans="1:30" customFormat="1" x14ac:dyDescent="0.25">
      <c r="A177" t="s">
        <v>685</v>
      </c>
      <c r="B177" s="1"/>
      <c r="C177" s="1" t="s">
        <v>795</v>
      </c>
      <c r="D177" s="3" t="s">
        <v>796</v>
      </c>
      <c r="E177" s="3" t="s">
        <v>797</v>
      </c>
      <c r="F177" t="s">
        <v>14</v>
      </c>
      <c r="G177">
        <v>272</v>
      </c>
      <c r="H177">
        <v>4</v>
      </c>
      <c r="I177">
        <v>0</v>
      </c>
      <c r="J177" s="11">
        <f t="shared" si="6"/>
        <v>4</v>
      </c>
      <c r="K177" s="2">
        <v>45344</v>
      </c>
      <c r="L177" t="s">
        <v>21</v>
      </c>
      <c r="M177" s="6">
        <v>0</v>
      </c>
      <c r="N177" s="8"/>
      <c r="O177" s="8">
        <v>1</v>
      </c>
      <c r="P177" s="8">
        <v>1</v>
      </c>
      <c r="Q177" s="8">
        <v>1</v>
      </c>
      <c r="R177" s="8">
        <v>1</v>
      </c>
      <c r="AC177" s="3">
        <f t="shared" si="7"/>
        <v>4</v>
      </c>
      <c r="AD177" s="38">
        <f t="shared" si="8"/>
        <v>4</v>
      </c>
    </row>
    <row r="178" spans="1:30" customFormat="1" x14ac:dyDescent="0.25">
      <c r="A178" t="s">
        <v>685</v>
      </c>
      <c r="B178" s="1"/>
      <c r="C178" s="1" t="s">
        <v>798</v>
      </c>
      <c r="D178" s="3" t="s">
        <v>799</v>
      </c>
      <c r="E178" s="3" t="s">
        <v>800</v>
      </c>
      <c r="F178" t="s">
        <v>14</v>
      </c>
      <c r="G178">
        <v>107</v>
      </c>
      <c r="H178">
        <v>1</v>
      </c>
      <c r="I178">
        <v>0</v>
      </c>
      <c r="J178" s="11">
        <f t="shared" si="6"/>
        <v>1</v>
      </c>
      <c r="K178" s="2">
        <v>45350</v>
      </c>
      <c r="L178" t="s">
        <v>21</v>
      </c>
      <c r="M178" s="6">
        <v>0</v>
      </c>
      <c r="N178" s="8"/>
      <c r="O178" s="8">
        <v>1</v>
      </c>
      <c r="P178" s="8"/>
      <c r="Q178" s="8"/>
      <c r="R178" s="8"/>
      <c r="AC178" s="3">
        <f t="shared" si="7"/>
        <v>1</v>
      </c>
      <c r="AD178" s="38">
        <f t="shared" si="8"/>
        <v>1</v>
      </c>
    </row>
    <row r="179" spans="1:30" customFormat="1" x14ac:dyDescent="0.25">
      <c r="A179" t="s">
        <v>685</v>
      </c>
      <c r="B179" s="1"/>
      <c r="C179" s="1" t="s">
        <v>801</v>
      </c>
      <c r="D179" s="3" t="s">
        <v>802</v>
      </c>
      <c r="E179" s="3" t="s">
        <v>803</v>
      </c>
      <c r="F179" t="s">
        <v>14</v>
      </c>
      <c r="G179">
        <v>191</v>
      </c>
      <c r="H179">
        <v>2</v>
      </c>
      <c r="I179">
        <v>1</v>
      </c>
      <c r="J179" s="11">
        <f t="shared" si="6"/>
        <v>1</v>
      </c>
      <c r="K179" s="2">
        <v>45453</v>
      </c>
      <c r="L179" t="s">
        <v>16</v>
      </c>
      <c r="M179" s="6">
        <v>0</v>
      </c>
      <c r="N179" s="8">
        <v>1</v>
      </c>
      <c r="O179" s="8"/>
      <c r="P179" s="8"/>
      <c r="Q179" s="8"/>
      <c r="R179" s="8"/>
      <c r="AC179" s="3">
        <f t="shared" si="7"/>
        <v>1</v>
      </c>
      <c r="AD179" s="38">
        <f t="shared" si="8"/>
        <v>1</v>
      </c>
    </row>
    <row r="180" spans="1:30" customFormat="1" x14ac:dyDescent="0.25">
      <c r="A180" t="s">
        <v>685</v>
      </c>
      <c r="B180" s="1"/>
      <c r="C180" s="1" t="s">
        <v>804</v>
      </c>
      <c r="D180" s="3" t="s">
        <v>805</v>
      </c>
      <c r="E180" s="3" t="s">
        <v>806</v>
      </c>
      <c r="F180" t="s">
        <v>15</v>
      </c>
      <c r="G180">
        <v>1192</v>
      </c>
      <c r="H180">
        <v>3</v>
      </c>
      <c r="I180">
        <v>1</v>
      </c>
      <c r="J180" s="11">
        <f t="shared" si="6"/>
        <v>2</v>
      </c>
      <c r="K180" s="2">
        <v>45462</v>
      </c>
      <c r="L180" t="s">
        <v>16</v>
      </c>
      <c r="M180" s="6">
        <v>0</v>
      </c>
      <c r="N180" s="8">
        <v>1</v>
      </c>
      <c r="O180" s="8">
        <v>1</v>
      </c>
      <c r="P180" s="8"/>
      <c r="Q180" s="8"/>
      <c r="R180" s="8"/>
      <c r="AC180" s="3">
        <f t="shared" si="7"/>
        <v>2</v>
      </c>
      <c r="AD180" s="38">
        <f t="shared" si="8"/>
        <v>2</v>
      </c>
    </row>
    <row r="181" spans="1:30" customFormat="1" x14ac:dyDescent="0.25">
      <c r="A181" t="s">
        <v>685</v>
      </c>
      <c r="B181" s="1"/>
      <c r="C181" s="1" t="s">
        <v>810</v>
      </c>
      <c r="D181" s="3" t="s">
        <v>811</v>
      </c>
      <c r="E181" s="3" t="s">
        <v>812</v>
      </c>
      <c r="F181" t="s">
        <v>15</v>
      </c>
      <c r="G181">
        <v>1443</v>
      </c>
      <c r="H181">
        <v>2</v>
      </c>
      <c r="I181">
        <v>0</v>
      </c>
      <c r="J181" s="11">
        <f t="shared" si="6"/>
        <v>2</v>
      </c>
      <c r="K181" s="2">
        <v>45583</v>
      </c>
      <c r="L181" t="s">
        <v>21</v>
      </c>
      <c r="M181" s="6">
        <v>0</v>
      </c>
      <c r="N181" s="8"/>
      <c r="O181" s="8">
        <v>1</v>
      </c>
      <c r="P181" s="8">
        <v>1</v>
      </c>
      <c r="Q181" s="8"/>
      <c r="R181" s="8"/>
      <c r="AC181" s="3">
        <f t="shared" si="7"/>
        <v>2</v>
      </c>
      <c r="AD181" s="38">
        <f t="shared" si="8"/>
        <v>2</v>
      </c>
    </row>
    <row r="182" spans="1:30" customFormat="1" x14ac:dyDescent="0.25">
      <c r="A182" t="s">
        <v>685</v>
      </c>
      <c r="B182" s="1"/>
      <c r="C182" s="1" t="s">
        <v>813</v>
      </c>
      <c r="D182" s="3" t="s">
        <v>814</v>
      </c>
      <c r="E182" s="3" t="s">
        <v>815</v>
      </c>
      <c r="F182" t="s">
        <v>15</v>
      </c>
      <c r="G182">
        <v>1704</v>
      </c>
      <c r="H182">
        <v>1</v>
      </c>
      <c r="I182">
        <v>0</v>
      </c>
      <c r="J182" s="11">
        <f t="shared" si="6"/>
        <v>1</v>
      </c>
      <c r="K182" s="2">
        <v>45629</v>
      </c>
      <c r="L182" t="s">
        <v>16</v>
      </c>
      <c r="M182" s="6">
        <v>0</v>
      </c>
      <c r="N182" s="8">
        <v>1</v>
      </c>
      <c r="O182" s="8"/>
      <c r="P182" s="8"/>
      <c r="Q182" s="8"/>
      <c r="R182" s="8"/>
      <c r="AC182" s="3">
        <f t="shared" si="7"/>
        <v>1</v>
      </c>
      <c r="AD182" s="38">
        <f t="shared" si="8"/>
        <v>1</v>
      </c>
    </row>
    <row r="183" spans="1:30" customFormat="1" x14ac:dyDescent="0.25">
      <c r="A183" t="s">
        <v>685</v>
      </c>
      <c r="B183" s="1"/>
      <c r="C183" s="1" t="s">
        <v>816</v>
      </c>
      <c r="D183" s="3" t="s">
        <v>817</v>
      </c>
      <c r="E183" s="3" t="s">
        <v>818</v>
      </c>
      <c r="F183" t="s">
        <v>15</v>
      </c>
      <c r="G183">
        <v>1538</v>
      </c>
      <c r="H183">
        <v>4</v>
      </c>
      <c r="I183">
        <v>0</v>
      </c>
      <c r="J183" s="11">
        <f t="shared" si="6"/>
        <v>4</v>
      </c>
      <c r="K183" s="2">
        <v>45680</v>
      </c>
      <c r="L183" t="s">
        <v>21</v>
      </c>
      <c r="M183" s="6">
        <v>0</v>
      </c>
      <c r="N183" s="8"/>
      <c r="O183" s="8"/>
      <c r="P183" s="8">
        <v>2</v>
      </c>
      <c r="Q183" s="8">
        <v>2</v>
      </c>
      <c r="R183" s="8"/>
      <c r="AC183" s="3">
        <f t="shared" si="7"/>
        <v>4</v>
      </c>
      <c r="AD183" s="38">
        <f t="shared" si="8"/>
        <v>4</v>
      </c>
    </row>
    <row r="184" spans="1:30" customFormat="1" x14ac:dyDescent="0.25">
      <c r="A184" t="s">
        <v>685</v>
      </c>
      <c r="B184" s="1"/>
      <c r="C184" s="1" t="s">
        <v>822</v>
      </c>
      <c r="D184" s="3" t="s">
        <v>823</v>
      </c>
      <c r="E184" s="3" t="s">
        <v>824</v>
      </c>
      <c r="F184" t="s">
        <v>14</v>
      </c>
      <c r="G184">
        <v>1725</v>
      </c>
      <c r="H184">
        <v>1</v>
      </c>
      <c r="I184">
        <v>0</v>
      </c>
      <c r="J184" s="11">
        <f t="shared" si="6"/>
        <v>1</v>
      </c>
      <c r="K184" s="2">
        <v>45693</v>
      </c>
      <c r="L184" t="s">
        <v>21</v>
      </c>
      <c r="M184" s="6">
        <v>0</v>
      </c>
      <c r="N184" s="8"/>
      <c r="O184" s="8">
        <v>1</v>
      </c>
      <c r="P184" s="8"/>
      <c r="Q184" s="8"/>
      <c r="R184" s="8"/>
      <c r="AC184" s="3">
        <f t="shared" si="7"/>
        <v>1</v>
      </c>
      <c r="AD184" s="38">
        <f t="shared" si="8"/>
        <v>1</v>
      </c>
    </row>
    <row r="185" spans="1:30" customFormat="1" x14ac:dyDescent="0.25">
      <c r="A185" t="s">
        <v>685</v>
      </c>
      <c r="B185" s="1"/>
      <c r="C185" s="1" t="s">
        <v>828</v>
      </c>
      <c r="D185" s="3" t="s">
        <v>829</v>
      </c>
      <c r="E185" s="3" t="s">
        <v>830</v>
      </c>
      <c r="F185" t="s">
        <v>14</v>
      </c>
      <c r="G185">
        <v>0</v>
      </c>
      <c r="H185">
        <v>1</v>
      </c>
      <c r="I185">
        <v>0</v>
      </c>
      <c r="J185" s="11">
        <f t="shared" si="6"/>
        <v>1</v>
      </c>
      <c r="K185" s="2">
        <v>45720</v>
      </c>
      <c r="L185" t="s">
        <v>21</v>
      </c>
      <c r="M185" s="6">
        <v>0</v>
      </c>
      <c r="N185" s="8"/>
      <c r="O185" s="8">
        <v>1</v>
      </c>
      <c r="P185" s="8"/>
      <c r="Q185" s="8"/>
      <c r="R185" s="8"/>
      <c r="AC185" s="3">
        <f t="shared" si="7"/>
        <v>1</v>
      </c>
      <c r="AD185" s="38">
        <f t="shared" si="8"/>
        <v>1</v>
      </c>
    </row>
    <row r="186" spans="1:30" customFormat="1" x14ac:dyDescent="0.25">
      <c r="A186" t="s">
        <v>685</v>
      </c>
      <c r="B186" s="1"/>
      <c r="C186" s="1" t="s">
        <v>831</v>
      </c>
      <c r="D186" s="3" t="s">
        <v>832</v>
      </c>
      <c r="E186" s="3" t="s">
        <v>833</v>
      </c>
      <c r="F186" t="s">
        <v>14</v>
      </c>
      <c r="G186">
        <v>1447</v>
      </c>
      <c r="H186">
        <v>2</v>
      </c>
      <c r="I186">
        <v>1</v>
      </c>
      <c r="J186" s="11">
        <f t="shared" si="6"/>
        <v>1</v>
      </c>
      <c r="K186" s="2">
        <v>45722</v>
      </c>
      <c r="L186" t="s">
        <v>21</v>
      </c>
      <c r="M186" s="6">
        <v>0</v>
      </c>
      <c r="N186" s="8"/>
      <c r="O186" s="8">
        <v>1</v>
      </c>
      <c r="P186" s="8"/>
      <c r="Q186" s="8"/>
      <c r="R186" s="8"/>
      <c r="AC186" s="3">
        <f t="shared" si="7"/>
        <v>1</v>
      </c>
      <c r="AD186" s="38">
        <f t="shared" si="8"/>
        <v>1</v>
      </c>
    </row>
    <row r="187" spans="1:30" customFormat="1" x14ac:dyDescent="0.25">
      <c r="A187" t="s">
        <v>685</v>
      </c>
      <c r="B187" s="1"/>
      <c r="C187" s="1" t="s">
        <v>837</v>
      </c>
      <c r="D187" s="3" t="s">
        <v>838</v>
      </c>
      <c r="E187" s="3" t="s">
        <v>839</v>
      </c>
      <c r="F187" t="s">
        <v>14</v>
      </c>
      <c r="G187">
        <v>0</v>
      </c>
      <c r="H187">
        <v>3</v>
      </c>
      <c r="I187">
        <v>0</v>
      </c>
      <c r="J187" s="11">
        <f t="shared" si="6"/>
        <v>3</v>
      </c>
      <c r="K187" s="2">
        <v>45763</v>
      </c>
      <c r="L187" t="s">
        <v>21</v>
      </c>
      <c r="M187" s="6">
        <v>0</v>
      </c>
      <c r="N187" s="8"/>
      <c r="O187" s="8">
        <v>1</v>
      </c>
      <c r="P187" s="8">
        <v>2</v>
      </c>
      <c r="Q187" s="8"/>
      <c r="R187" s="8"/>
      <c r="AC187" s="3">
        <f t="shared" si="7"/>
        <v>3</v>
      </c>
      <c r="AD187" s="38">
        <f t="shared" si="8"/>
        <v>3</v>
      </c>
    </row>
    <row r="188" spans="1:30" customFormat="1" x14ac:dyDescent="0.25">
      <c r="A188" t="s">
        <v>685</v>
      </c>
      <c r="B188" s="1"/>
      <c r="C188" s="1" t="s">
        <v>840</v>
      </c>
      <c r="D188" s="3" t="s">
        <v>841</v>
      </c>
      <c r="E188" s="3" t="s">
        <v>842</v>
      </c>
      <c r="F188" t="s">
        <v>14</v>
      </c>
      <c r="G188">
        <v>336</v>
      </c>
      <c r="H188">
        <v>4</v>
      </c>
      <c r="I188">
        <v>0</v>
      </c>
      <c r="J188" s="11">
        <f t="shared" si="6"/>
        <v>4</v>
      </c>
      <c r="K188" s="2">
        <v>45771</v>
      </c>
      <c r="L188" t="s">
        <v>21</v>
      </c>
      <c r="M188" s="6">
        <v>0</v>
      </c>
      <c r="N188" s="8"/>
      <c r="O188" s="8">
        <v>4</v>
      </c>
      <c r="P188" s="8"/>
      <c r="Q188" s="8"/>
      <c r="R188" s="8"/>
      <c r="AC188" s="3">
        <f t="shared" si="7"/>
        <v>4</v>
      </c>
      <c r="AD188" s="38">
        <f t="shared" si="8"/>
        <v>4</v>
      </c>
    </row>
    <row r="189" spans="1:30" customFormat="1" x14ac:dyDescent="0.25">
      <c r="A189" t="s">
        <v>685</v>
      </c>
      <c r="B189" s="1"/>
      <c r="C189" s="1" t="s">
        <v>846</v>
      </c>
      <c r="D189" s="3" t="s">
        <v>847</v>
      </c>
      <c r="E189" s="3" t="s">
        <v>848</v>
      </c>
      <c r="F189" t="s">
        <v>14</v>
      </c>
      <c r="G189">
        <v>193</v>
      </c>
      <c r="H189">
        <v>2</v>
      </c>
      <c r="I189">
        <v>0</v>
      </c>
      <c r="J189" s="11">
        <f t="shared" si="6"/>
        <v>2</v>
      </c>
      <c r="K189" s="2">
        <v>45826</v>
      </c>
      <c r="L189" t="s">
        <v>21</v>
      </c>
      <c r="M189" s="6">
        <v>0</v>
      </c>
      <c r="N189" s="8"/>
      <c r="O189" s="8">
        <v>2</v>
      </c>
      <c r="P189" s="8"/>
      <c r="Q189" s="8"/>
      <c r="R189" s="8"/>
      <c r="AC189" s="3">
        <f t="shared" si="7"/>
        <v>2</v>
      </c>
      <c r="AD189" s="38">
        <f t="shared" si="8"/>
        <v>2</v>
      </c>
    </row>
    <row r="190" spans="1:30" customFormat="1" x14ac:dyDescent="0.25">
      <c r="A190" t="s">
        <v>685</v>
      </c>
      <c r="B190" s="1"/>
      <c r="C190" s="1" t="s">
        <v>852</v>
      </c>
      <c r="D190" s="3" t="s">
        <v>853</v>
      </c>
      <c r="E190" s="3" t="s">
        <v>854</v>
      </c>
      <c r="F190" t="s">
        <v>14</v>
      </c>
      <c r="G190">
        <v>194</v>
      </c>
      <c r="H190">
        <v>2</v>
      </c>
      <c r="I190">
        <v>0</v>
      </c>
      <c r="J190" s="11">
        <f t="shared" si="6"/>
        <v>2</v>
      </c>
      <c r="K190" s="2">
        <v>45887</v>
      </c>
      <c r="L190" t="s">
        <v>21</v>
      </c>
      <c r="M190" s="6">
        <v>0</v>
      </c>
      <c r="N190" s="8"/>
      <c r="O190" s="8"/>
      <c r="P190" s="8">
        <v>2</v>
      </c>
      <c r="Q190" s="8"/>
      <c r="R190" s="8"/>
      <c r="AC190" s="3">
        <f t="shared" si="7"/>
        <v>2</v>
      </c>
      <c r="AD190" s="38">
        <f t="shared" si="8"/>
        <v>2</v>
      </c>
    </row>
    <row r="191" spans="1:30" customFormat="1" x14ac:dyDescent="0.25">
      <c r="A191" t="s">
        <v>685</v>
      </c>
      <c r="B191" s="1"/>
      <c r="C191" s="1" t="s">
        <v>855</v>
      </c>
      <c r="D191" s="3" t="s">
        <v>838</v>
      </c>
      <c r="E191" s="3" t="s">
        <v>856</v>
      </c>
      <c r="F191" t="s">
        <v>14</v>
      </c>
      <c r="G191">
        <v>283</v>
      </c>
      <c r="H191">
        <v>1</v>
      </c>
      <c r="I191">
        <v>0</v>
      </c>
      <c r="J191" s="11">
        <f t="shared" si="6"/>
        <v>1</v>
      </c>
      <c r="K191" s="2">
        <v>45923</v>
      </c>
      <c r="L191" t="s">
        <v>21</v>
      </c>
      <c r="M191" s="6">
        <v>0</v>
      </c>
      <c r="N191" s="8"/>
      <c r="O191" s="8"/>
      <c r="P191" s="8">
        <v>1</v>
      </c>
      <c r="Q191" s="8"/>
      <c r="R191" s="8"/>
      <c r="AC191" s="3">
        <f t="shared" si="7"/>
        <v>1</v>
      </c>
      <c r="AD191" s="38">
        <f t="shared" si="8"/>
        <v>1</v>
      </c>
    </row>
    <row r="192" spans="1:30" customFormat="1" x14ac:dyDescent="0.25">
      <c r="A192" t="s">
        <v>685</v>
      </c>
      <c r="B192" s="1"/>
      <c r="C192" s="1" t="s">
        <v>857</v>
      </c>
      <c r="D192" s="3" t="s">
        <v>858</v>
      </c>
      <c r="E192" s="3" t="s">
        <v>859</v>
      </c>
      <c r="F192" t="s">
        <v>15</v>
      </c>
      <c r="G192">
        <v>573</v>
      </c>
      <c r="H192">
        <v>1</v>
      </c>
      <c r="I192">
        <v>0</v>
      </c>
      <c r="J192" s="11">
        <f t="shared" si="6"/>
        <v>1</v>
      </c>
      <c r="K192" s="2">
        <v>45929</v>
      </c>
      <c r="L192" t="s">
        <v>21</v>
      </c>
      <c r="M192" s="6">
        <v>0</v>
      </c>
      <c r="N192" s="8"/>
      <c r="O192" s="8"/>
      <c r="P192" s="8">
        <v>1</v>
      </c>
      <c r="Q192" s="8"/>
      <c r="R192" s="8"/>
      <c r="AC192" s="3">
        <f t="shared" si="7"/>
        <v>1</v>
      </c>
      <c r="AD192" s="38">
        <f t="shared" si="8"/>
        <v>1</v>
      </c>
    </row>
    <row r="193" spans="1:30" customFormat="1" x14ac:dyDescent="0.25">
      <c r="A193" t="s">
        <v>685</v>
      </c>
      <c r="B193" s="1"/>
      <c r="C193" s="1" t="s">
        <v>863</v>
      </c>
      <c r="D193" s="3" t="s">
        <v>864</v>
      </c>
      <c r="E193" s="3" t="s">
        <v>865</v>
      </c>
      <c r="F193" t="s">
        <v>14</v>
      </c>
      <c r="G193">
        <v>86</v>
      </c>
      <c r="H193">
        <v>1</v>
      </c>
      <c r="I193">
        <v>0</v>
      </c>
      <c r="J193" s="11">
        <f t="shared" si="6"/>
        <v>1</v>
      </c>
      <c r="K193" s="2">
        <v>45989</v>
      </c>
      <c r="L193" t="s">
        <v>21</v>
      </c>
      <c r="M193" s="6">
        <v>0</v>
      </c>
      <c r="N193" s="8"/>
      <c r="O193" s="8">
        <v>1</v>
      </c>
      <c r="P193" s="8"/>
      <c r="Q193" s="8"/>
      <c r="R193" s="8"/>
      <c r="AC193" s="3">
        <f t="shared" si="7"/>
        <v>1</v>
      </c>
      <c r="AD193" s="38">
        <f t="shared" si="8"/>
        <v>1</v>
      </c>
    </row>
    <row r="194" spans="1:30" customFormat="1" x14ac:dyDescent="0.25">
      <c r="A194" t="s">
        <v>685</v>
      </c>
      <c r="B194" s="1"/>
      <c r="C194" s="1" t="s">
        <v>866</v>
      </c>
      <c r="D194" s="3" t="s">
        <v>867</v>
      </c>
      <c r="E194" s="3" t="s">
        <v>868</v>
      </c>
      <c r="F194" t="s">
        <v>14</v>
      </c>
      <c r="G194">
        <v>781</v>
      </c>
      <c r="H194">
        <v>3</v>
      </c>
      <c r="I194">
        <v>0</v>
      </c>
      <c r="J194" s="11">
        <f t="shared" si="6"/>
        <v>3</v>
      </c>
      <c r="K194" s="2">
        <v>46009</v>
      </c>
      <c r="L194" t="s">
        <v>21</v>
      </c>
      <c r="M194" s="6">
        <v>0</v>
      </c>
      <c r="N194" s="8"/>
      <c r="O194" s="8">
        <v>1</v>
      </c>
      <c r="P194" s="8">
        <v>2</v>
      </c>
      <c r="Q194" s="8"/>
      <c r="R194" s="8"/>
      <c r="AC194" s="3">
        <f t="shared" si="7"/>
        <v>3</v>
      </c>
      <c r="AD194" s="38">
        <f t="shared" si="8"/>
        <v>3</v>
      </c>
    </row>
    <row r="195" spans="1:30" customFormat="1" x14ac:dyDescent="0.25">
      <c r="A195" t="s">
        <v>685</v>
      </c>
      <c r="B195" s="1"/>
      <c r="C195" s="1" t="s">
        <v>872</v>
      </c>
      <c r="D195" s="3" t="s">
        <v>873</v>
      </c>
      <c r="E195" s="3" t="s">
        <v>874</v>
      </c>
      <c r="F195" t="s">
        <v>14</v>
      </c>
      <c r="G195">
        <v>146</v>
      </c>
      <c r="H195">
        <v>5</v>
      </c>
      <c r="I195">
        <v>1</v>
      </c>
      <c r="J195" s="11">
        <f t="shared" ref="J195:J258" si="9">SUM(H195,-I195)</f>
        <v>4</v>
      </c>
      <c r="K195" s="2">
        <v>46099</v>
      </c>
      <c r="L195" t="s">
        <v>21</v>
      </c>
      <c r="M195" s="6">
        <v>0</v>
      </c>
      <c r="N195" s="8"/>
      <c r="O195" s="8">
        <v>2</v>
      </c>
      <c r="P195" s="8">
        <v>2</v>
      </c>
      <c r="Q195" s="8"/>
      <c r="R195" s="8"/>
      <c r="AC195" s="3">
        <f t="shared" ref="AC195:AC258" si="10">SUM(N195:AB195)</f>
        <v>4</v>
      </c>
      <c r="AD195" s="38">
        <f t="shared" ref="AD195:AD258" si="11">SUM(N195:R195)</f>
        <v>4</v>
      </c>
    </row>
    <row r="196" spans="1:30" customFormat="1" x14ac:dyDescent="0.25">
      <c r="A196" t="s">
        <v>875</v>
      </c>
      <c r="B196" s="1"/>
      <c r="C196" s="1" t="s">
        <v>876</v>
      </c>
      <c r="D196" s="3" t="s">
        <v>877</v>
      </c>
      <c r="E196" s="3" t="s">
        <v>878</v>
      </c>
      <c r="F196" t="s">
        <v>15</v>
      </c>
      <c r="G196">
        <v>3062</v>
      </c>
      <c r="H196">
        <v>1</v>
      </c>
      <c r="I196">
        <v>0</v>
      </c>
      <c r="J196" s="11">
        <f t="shared" si="9"/>
        <v>1</v>
      </c>
      <c r="K196" s="2">
        <v>43644</v>
      </c>
      <c r="L196" t="s">
        <v>16</v>
      </c>
      <c r="M196" s="6">
        <v>0</v>
      </c>
      <c r="N196" s="8"/>
      <c r="O196" s="8"/>
      <c r="P196" s="8"/>
      <c r="Q196" s="8">
        <v>1</v>
      </c>
      <c r="R196" s="8"/>
      <c r="AC196" s="3">
        <f t="shared" si="10"/>
        <v>1</v>
      </c>
      <c r="AD196" s="38">
        <f t="shared" si="11"/>
        <v>1</v>
      </c>
    </row>
    <row r="197" spans="1:30" customFormat="1" x14ac:dyDescent="0.25">
      <c r="A197" t="s">
        <v>875</v>
      </c>
      <c r="B197" s="1"/>
      <c r="C197" s="1" t="s">
        <v>882</v>
      </c>
      <c r="D197" s="3" t="s">
        <v>883</v>
      </c>
      <c r="E197" s="3" t="s">
        <v>884</v>
      </c>
      <c r="F197" t="s">
        <v>14</v>
      </c>
      <c r="G197">
        <v>1141</v>
      </c>
      <c r="H197">
        <v>1</v>
      </c>
      <c r="I197">
        <v>0</v>
      </c>
      <c r="J197" s="11">
        <f t="shared" si="9"/>
        <v>1</v>
      </c>
      <c r="K197" s="2">
        <v>44797</v>
      </c>
      <c r="L197" t="s">
        <v>21</v>
      </c>
      <c r="M197" s="6">
        <v>0</v>
      </c>
      <c r="N197" s="8"/>
      <c r="O197" s="8">
        <v>1</v>
      </c>
      <c r="P197" s="8"/>
      <c r="Q197" s="8"/>
      <c r="R197" s="8"/>
      <c r="AC197" s="3">
        <f t="shared" si="10"/>
        <v>1</v>
      </c>
      <c r="AD197" s="38">
        <f t="shared" si="11"/>
        <v>1</v>
      </c>
    </row>
    <row r="198" spans="1:30" customFormat="1" x14ac:dyDescent="0.25">
      <c r="A198" t="s">
        <v>875</v>
      </c>
      <c r="B198" s="1"/>
      <c r="C198" s="1" t="s">
        <v>885</v>
      </c>
      <c r="D198" s="3" t="s">
        <v>886</v>
      </c>
      <c r="E198" s="3" t="s">
        <v>887</v>
      </c>
      <c r="F198" t="s">
        <v>14</v>
      </c>
      <c r="G198">
        <v>2420</v>
      </c>
      <c r="H198">
        <v>1</v>
      </c>
      <c r="I198">
        <v>0</v>
      </c>
      <c r="J198" s="11">
        <f t="shared" si="9"/>
        <v>1</v>
      </c>
      <c r="K198" s="2">
        <v>44889</v>
      </c>
      <c r="L198" t="s">
        <v>21</v>
      </c>
      <c r="M198" s="6">
        <v>0</v>
      </c>
      <c r="N198" s="8"/>
      <c r="O198" s="8">
        <v>1</v>
      </c>
      <c r="P198" s="8"/>
      <c r="Q198" s="8"/>
      <c r="R198" s="8"/>
      <c r="AC198" s="3">
        <f t="shared" si="10"/>
        <v>1</v>
      </c>
      <c r="AD198" s="38">
        <f t="shared" si="11"/>
        <v>1</v>
      </c>
    </row>
    <row r="199" spans="1:30" customFormat="1" x14ac:dyDescent="0.25">
      <c r="A199" t="s">
        <v>888</v>
      </c>
      <c r="B199" s="1"/>
      <c r="C199" s="1" t="s">
        <v>889</v>
      </c>
      <c r="D199" s="3" t="s">
        <v>890</v>
      </c>
      <c r="E199" s="3" t="s">
        <v>891</v>
      </c>
      <c r="F199" t="s">
        <v>14</v>
      </c>
      <c r="G199">
        <v>1953</v>
      </c>
      <c r="H199">
        <v>1</v>
      </c>
      <c r="I199">
        <v>0</v>
      </c>
      <c r="J199" s="11">
        <f t="shared" si="9"/>
        <v>1</v>
      </c>
      <c r="K199" s="2">
        <v>44397</v>
      </c>
      <c r="L199" t="s">
        <v>16</v>
      </c>
      <c r="M199" s="6">
        <v>0</v>
      </c>
      <c r="N199" s="8">
        <v>1</v>
      </c>
      <c r="O199" s="8"/>
      <c r="P199" s="8"/>
      <c r="Q199" s="8"/>
      <c r="R199" s="8"/>
      <c r="AC199" s="3">
        <f t="shared" si="10"/>
        <v>1</v>
      </c>
      <c r="AD199" s="38">
        <f t="shared" si="11"/>
        <v>1</v>
      </c>
    </row>
    <row r="200" spans="1:30" customFormat="1" x14ac:dyDescent="0.25">
      <c r="A200" t="s">
        <v>892</v>
      </c>
      <c r="B200" s="1"/>
      <c r="C200" s="1" t="s">
        <v>897</v>
      </c>
      <c r="D200" s="3" t="s">
        <v>898</v>
      </c>
      <c r="E200" s="3" t="s">
        <v>899</v>
      </c>
      <c r="F200" t="s">
        <v>15</v>
      </c>
      <c r="G200">
        <v>1597</v>
      </c>
      <c r="H200">
        <v>4</v>
      </c>
      <c r="I200">
        <v>0</v>
      </c>
      <c r="J200" s="11">
        <f t="shared" si="9"/>
        <v>4</v>
      </c>
      <c r="K200" s="2">
        <v>44841</v>
      </c>
      <c r="L200" t="s">
        <v>21</v>
      </c>
      <c r="M200" s="6">
        <v>0</v>
      </c>
      <c r="N200" s="8"/>
      <c r="O200" s="8">
        <v>2</v>
      </c>
      <c r="P200" s="8">
        <v>2</v>
      </c>
      <c r="Q200" s="8"/>
      <c r="R200" s="8"/>
      <c r="AC200" s="3">
        <f t="shared" si="10"/>
        <v>4</v>
      </c>
      <c r="AD200" s="38">
        <f t="shared" si="11"/>
        <v>4</v>
      </c>
    </row>
    <row r="201" spans="1:30" customFormat="1" x14ac:dyDescent="0.25">
      <c r="A201" t="s">
        <v>892</v>
      </c>
      <c r="B201" s="1"/>
      <c r="C201" s="1" t="s">
        <v>903</v>
      </c>
      <c r="D201" s="3" t="s">
        <v>904</v>
      </c>
      <c r="E201" s="3" t="s">
        <v>905</v>
      </c>
      <c r="F201" t="s">
        <v>15</v>
      </c>
      <c r="G201">
        <v>400</v>
      </c>
      <c r="H201">
        <v>1</v>
      </c>
      <c r="I201">
        <v>0</v>
      </c>
      <c r="J201" s="11">
        <f t="shared" si="9"/>
        <v>1</v>
      </c>
      <c r="K201" s="2">
        <v>45134</v>
      </c>
      <c r="L201" t="s">
        <v>16</v>
      </c>
      <c r="M201" s="6">
        <v>0</v>
      </c>
      <c r="N201" s="8">
        <v>1</v>
      </c>
      <c r="O201" s="8"/>
      <c r="P201" s="8"/>
      <c r="Q201" s="8"/>
      <c r="R201" s="8"/>
      <c r="AC201" s="3">
        <f t="shared" si="10"/>
        <v>1</v>
      </c>
      <c r="AD201" s="38">
        <f t="shared" si="11"/>
        <v>1</v>
      </c>
    </row>
    <row r="202" spans="1:30" customFormat="1" x14ac:dyDescent="0.25">
      <c r="A202" t="s">
        <v>892</v>
      </c>
      <c r="B202" s="1"/>
      <c r="C202" s="1" t="s">
        <v>906</v>
      </c>
      <c r="D202" s="3" t="s">
        <v>907</v>
      </c>
      <c r="E202" s="3" t="s">
        <v>908</v>
      </c>
      <c r="F202" t="s">
        <v>14</v>
      </c>
      <c r="G202">
        <v>743</v>
      </c>
      <c r="H202">
        <v>2</v>
      </c>
      <c r="I202">
        <v>0</v>
      </c>
      <c r="J202" s="11">
        <f t="shared" si="9"/>
        <v>2</v>
      </c>
      <c r="K202" s="2">
        <v>45579</v>
      </c>
      <c r="L202" t="s">
        <v>21</v>
      </c>
      <c r="M202" s="6">
        <v>0</v>
      </c>
      <c r="N202" s="8"/>
      <c r="O202" s="8">
        <v>1</v>
      </c>
      <c r="P202" s="8">
        <v>1</v>
      </c>
      <c r="Q202" s="8"/>
      <c r="R202" s="8"/>
      <c r="AC202" s="3">
        <f t="shared" si="10"/>
        <v>2</v>
      </c>
      <c r="AD202" s="38">
        <f t="shared" si="11"/>
        <v>2</v>
      </c>
    </row>
    <row r="203" spans="1:30" customFormat="1" x14ac:dyDescent="0.25">
      <c r="A203" t="s">
        <v>892</v>
      </c>
      <c r="B203" s="1"/>
      <c r="C203" s="1" t="s">
        <v>909</v>
      </c>
      <c r="D203" s="3" t="s">
        <v>910</v>
      </c>
      <c r="E203" s="3" t="s">
        <v>911</v>
      </c>
      <c r="F203" t="s">
        <v>14</v>
      </c>
      <c r="G203">
        <v>0</v>
      </c>
      <c r="H203">
        <v>1</v>
      </c>
      <c r="I203">
        <v>0</v>
      </c>
      <c r="J203" s="11">
        <f t="shared" si="9"/>
        <v>1</v>
      </c>
      <c r="K203" s="2">
        <v>45699</v>
      </c>
      <c r="L203" t="s">
        <v>21</v>
      </c>
      <c r="M203" s="6">
        <v>0</v>
      </c>
      <c r="N203" s="8"/>
      <c r="O203" s="8">
        <v>1</v>
      </c>
      <c r="P203" s="8"/>
      <c r="Q203" s="8"/>
      <c r="R203" s="8"/>
      <c r="AC203" s="3">
        <f t="shared" si="10"/>
        <v>1</v>
      </c>
      <c r="AD203" s="38">
        <f t="shared" si="11"/>
        <v>1</v>
      </c>
    </row>
    <row r="204" spans="1:30" customFormat="1" x14ac:dyDescent="0.25">
      <c r="A204" t="s">
        <v>892</v>
      </c>
      <c r="B204" s="1"/>
      <c r="C204" s="1" t="s">
        <v>912</v>
      </c>
      <c r="D204" s="3" t="s">
        <v>913</v>
      </c>
      <c r="E204" s="3" t="s">
        <v>914</v>
      </c>
      <c r="F204" t="s">
        <v>14</v>
      </c>
      <c r="G204">
        <v>603</v>
      </c>
      <c r="H204">
        <v>1</v>
      </c>
      <c r="I204">
        <v>0</v>
      </c>
      <c r="J204" s="11">
        <f t="shared" si="9"/>
        <v>1</v>
      </c>
      <c r="K204" s="2">
        <v>45720</v>
      </c>
      <c r="L204" t="s">
        <v>21</v>
      </c>
      <c r="M204" s="6">
        <v>0</v>
      </c>
      <c r="N204" s="8"/>
      <c r="O204" s="8">
        <v>1</v>
      </c>
      <c r="P204" s="8"/>
      <c r="Q204" s="8"/>
      <c r="R204" s="8"/>
      <c r="AC204" s="3">
        <f t="shared" si="10"/>
        <v>1</v>
      </c>
      <c r="AD204" s="38">
        <f t="shared" si="11"/>
        <v>1</v>
      </c>
    </row>
    <row r="205" spans="1:30" customFormat="1" x14ac:dyDescent="0.25">
      <c r="A205" t="s">
        <v>918</v>
      </c>
      <c r="B205" s="1"/>
      <c r="C205" s="1" t="s">
        <v>922</v>
      </c>
      <c r="D205" s="3" t="s">
        <v>923</v>
      </c>
      <c r="E205" s="3" t="s">
        <v>924</v>
      </c>
      <c r="F205" t="s">
        <v>14</v>
      </c>
      <c r="G205">
        <v>1623</v>
      </c>
      <c r="H205">
        <v>1</v>
      </c>
      <c r="I205">
        <v>0</v>
      </c>
      <c r="J205" s="11">
        <f t="shared" si="9"/>
        <v>1</v>
      </c>
      <c r="K205" s="2">
        <v>44232</v>
      </c>
      <c r="L205" t="s">
        <v>16</v>
      </c>
      <c r="M205" s="6">
        <v>0</v>
      </c>
      <c r="N205" s="8">
        <v>1</v>
      </c>
      <c r="O205" s="8"/>
      <c r="P205" s="8"/>
      <c r="Q205" s="8"/>
      <c r="R205" s="8"/>
      <c r="AC205" s="3">
        <f t="shared" si="10"/>
        <v>1</v>
      </c>
      <c r="AD205" s="38">
        <f t="shared" si="11"/>
        <v>1</v>
      </c>
    </row>
    <row r="206" spans="1:30" customFormat="1" x14ac:dyDescent="0.25">
      <c r="A206" t="s">
        <v>918</v>
      </c>
      <c r="B206" s="1"/>
      <c r="C206" s="1" t="s">
        <v>925</v>
      </c>
      <c r="D206" s="3" t="s">
        <v>926</v>
      </c>
      <c r="E206" s="3" t="s">
        <v>927</v>
      </c>
      <c r="F206" t="s">
        <v>15</v>
      </c>
      <c r="G206">
        <v>862</v>
      </c>
      <c r="H206">
        <v>4</v>
      </c>
      <c r="I206">
        <v>0</v>
      </c>
      <c r="J206" s="11">
        <f t="shared" si="9"/>
        <v>4</v>
      </c>
      <c r="K206" s="2">
        <v>44679</v>
      </c>
      <c r="L206" t="s">
        <v>16</v>
      </c>
      <c r="M206" s="6">
        <v>1</v>
      </c>
      <c r="N206" s="8">
        <v>2</v>
      </c>
      <c r="O206" s="8">
        <v>1</v>
      </c>
      <c r="P206" s="8"/>
      <c r="Q206" s="8"/>
      <c r="R206" s="8"/>
      <c r="AC206" s="3">
        <f t="shared" si="10"/>
        <v>3</v>
      </c>
      <c r="AD206" s="38">
        <f t="shared" si="11"/>
        <v>3</v>
      </c>
    </row>
    <row r="207" spans="1:30" customFormat="1" x14ac:dyDescent="0.25">
      <c r="A207" t="s">
        <v>918</v>
      </c>
      <c r="B207" s="1"/>
      <c r="C207" s="1" t="s">
        <v>928</v>
      </c>
      <c r="D207" s="3" t="s">
        <v>929</v>
      </c>
      <c r="E207" s="3" t="s">
        <v>930</v>
      </c>
      <c r="F207" t="s">
        <v>14</v>
      </c>
      <c r="G207">
        <v>1726</v>
      </c>
      <c r="H207">
        <v>4</v>
      </c>
      <c r="I207">
        <v>0</v>
      </c>
      <c r="J207" s="11">
        <f t="shared" si="9"/>
        <v>4</v>
      </c>
      <c r="K207" s="2">
        <v>44848</v>
      </c>
      <c r="L207" t="s">
        <v>21</v>
      </c>
      <c r="M207" s="6">
        <v>0</v>
      </c>
      <c r="N207" s="8"/>
      <c r="O207" s="8">
        <v>4</v>
      </c>
      <c r="P207" s="8"/>
      <c r="Q207" s="8"/>
      <c r="R207" s="8"/>
      <c r="AC207" s="3">
        <f t="shared" si="10"/>
        <v>4</v>
      </c>
      <c r="AD207" s="38">
        <f t="shared" si="11"/>
        <v>4</v>
      </c>
    </row>
    <row r="208" spans="1:30" customFormat="1" x14ac:dyDescent="0.25">
      <c r="A208" t="s">
        <v>918</v>
      </c>
      <c r="B208" s="1"/>
      <c r="C208" s="1" t="s">
        <v>931</v>
      </c>
      <c r="D208" s="3" t="s">
        <v>932</v>
      </c>
      <c r="E208" s="3" t="s">
        <v>933</v>
      </c>
      <c r="F208" t="s">
        <v>14</v>
      </c>
      <c r="G208">
        <v>4073</v>
      </c>
      <c r="H208">
        <v>2</v>
      </c>
      <c r="I208">
        <v>0</v>
      </c>
      <c r="J208" s="11">
        <f t="shared" si="9"/>
        <v>2</v>
      </c>
      <c r="K208" s="2">
        <v>44868</v>
      </c>
      <c r="L208" t="s">
        <v>16</v>
      </c>
      <c r="M208" s="6">
        <v>0</v>
      </c>
      <c r="N208" s="8">
        <v>1</v>
      </c>
      <c r="O208" s="8">
        <v>1</v>
      </c>
      <c r="P208" s="8"/>
      <c r="Q208" s="8"/>
      <c r="R208" s="8"/>
      <c r="AC208" s="3">
        <f t="shared" si="10"/>
        <v>2</v>
      </c>
      <c r="AD208" s="38">
        <f t="shared" si="11"/>
        <v>2</v>
      </c>
    </row>
    <row r="209" spans="1:30" customFormat="1" x14ac:dyDescent="0.25">
      <c r="A209" t="s">
        <v>918</v>
      </c>
      <c r="B209" s="1"/>
      <c r="C209" s="1" t="s">
        <v>934</v>
      </c>
      <c r="D209" s="3" t="s">
        <v>935</v>
      </c>
      <c r="E209" s="3" t="s">
        <v>936</v>
      </c>
      <c r="F209" t="s">
        <v>15</v>
      </c>
      <c r="G209">
        <v>2388</v>
      </c>
      <c r="H209">
        <v>1</v>
      </c>
      <c r="I209">
        <v>0</v>
      </c>
      <c r="J209" s="11">
        <f t="shared" si="9"/>
        <v>1</v>
      </c>
      <c r="K209" s="2">
        <v>44966</v>
      </c>
      <c r="L209" t="s">
        <v>16</v>
      </c>
      <c r="M209" s="6">
        <v>0</v>
      </c>
      <c r="N209" s="8">
        <v>1</v>
      </c>
      <c r="O209" s="8"/>
      <c r="P209" s="8"/>
      <c r="Q209" s="8"/>
      <c r="R209" s="8"/>
      <c r="AC209" s="3">
        <f t="shared" si="10"/>
        <v>1</v>
      </c>
      <c r="AD209" s="38">
        <f t="shared" si="11"/>
        <v>1</v>
      </c>
    </row>
    <row r="210" spans="1:30" customFormat="1" x14ac:dyDescent="0.25">
      <c r="A210" t="s">
        <v>918</v>
      </c>
      <c r="B210" s="1"/>
      <c r="C210" s="1" t="s">
        <v>937</v>
      </c>
      <c r="D210" s="3" t="s">
        <v>938</v>
      </c>
      <c r="E210" s="3" t="s">
        <v>939</v>
      </c>
      <c r="F210" t="s">
        <v>14</v>
      </c>
      <c r="G210">
        <v>647</v>
      </c>
      <c r="H210">
        <v>1</v>
      </c>
      <c r="I210">
        <v>0</v>
      </c>
      <c r="J210" s="11">
        <f t="shared" si="9"/>
        <v>1</v>
      </c>
      <c r="K210" s="2">
        <v>45016</v>
      </c>
      <c r="L210" t="s">
        <v>21</v>
      </c>
      <c r="M210" s="6">
        <v>0</v>
      </c>
      <c r="N210" s="8"/>
      <c r="O210" s="8">
        <v>1</v>
      </c>
      <c r="P210" s="8"/>
      <c r="Q210" s="8"/>
      <c r="R210" s="8"/>
      <c r="AC210" s="3">
        <f t="shared" si="10"/>
        <v>1</v>
      </c>
      <c r="AD210" s="38">
        <f t="shared" si="11"/>
        <v>1</v>
      </c>
    </row>
    <row r="211" spans="1:30" customFormat="1" x14ac:dyDescent="0.25">
      <c r="A211" t="s">
        <v>918</v>
      </c>
      <c r="B211" s="1"/>
      <c r="C211" s="1" t="s">
        <v>940</v>
      </c>
      <c r="D211" s="3" t="s">
        <v>941</v>
      </c>
      <c r="E211" s="3" t="s">
        <v>942</v>
      </c>
      <c r="F211" t="s">
        <v>14</v>
      </c>
      <c r="G211">
        <v>746</v>
      </c>
      <c r="H211">
        <v>3</v>
      </c>
      <c r="I211">
        <v>0</v>
      </c>
      <c r="J211" s="11">
        <f t="shared" si="9"/>
        <v>3</v>
      </c>
      <c r="K211" s="2">
        <v>45246</v>
      </c>
      <c r="L211" t="s">
        <v>21</v>
      </c>
      <c r="M211" s="6">
        <v>0</v>
      </c>
      <c r="N211" s="8"/>
      <c r="O211" s="8">
        <v>1</v>
      </c>
      <c r="P211" s="8">
        <v>2</v>
      </c>
      <c r="Q211" s="8"/>
      <c r="R211" s="8"/>
      <c r="AC211" s="3">
        <f t="shared" si="10"/>
        <v>3</v>
      </c>
      <c r="AD211" s="38">
        <f t="shared" si="11"/>
        <v>3</v>
      </c>
    </row>
    <row r="212" spans="1:30" customFormat="1" x14ac:dyDescent="0.25">
      <c r="A212" t="s">
        <v>918</v>
      </c>
      <c r="B212" s="1"/>
      <c r="C212" s="1" t="s">
        <v>943</v>
      </c>
      <c r="D212" s="3" t="s">
        <v>944</v>
      </c>
      <c r="E212" s="3" t="s">
        <v>945</v>
      </c>
      <c r="F212" t="s">
        <v>14</v>
      </c>
      <c r="G212">
        <v>522</v>
      </c>
      <c r="H212">
        <v>1</v>
      </c>
      <c r="I212">
        <v>0</v>
      </c>
      <c r="J212" s="11">
        <f t="shared" si="9"/>
        <v>1</v>
      </c>
      <c r="K212" s="2">
        <v>45338</v>
      </c>
      <c r="L212" t="s">
        <v>21</v>
      </c>
      <c r="M212" s="6">
        <v>0</v>
      </c>
      <c r="N212" s="8"/>
      <c r="O212" s="8">
        <v>1</v>
      </c>
      <c r="P212" s="8"/>
      <c r="Q212" s="8"/>
      <c r="R212" s="8"/>
      <c r="AC212" s="3">
        <f t="shared" si="10"/>
        <v>1</v>
      </c>
      <c r="AD212" s="38">
        <f t="shared" si="11"/>
        <v>1</v>
      </c>
    </row>
    <row r="213" spans="1:30" customFormat="1" x14ac:dyDescent="0.25">
      <c r="A213" t="s">
        <v>918</v>
      </c>
      <c r="B213" s="1"/>
      <c r="C213" s="1" t="s">
        <v>949</v>
      </c>
      <c r="D213" s="3" t="s">
        <v>950</v>
      </c>
      <c r="E213" s="3" t="s">
        <v>951</v>
      </c>
      <c r="F213" t="s">
        <v>15</v>
      </c>
      <c r="G213">
        <v>572</v>
      </c>
      <c r="H213">
        <v>1</v>
      </c>
      <c r="I213">
        <v>0</v>
      </c>
      <c r="J213" s="11">
        <f t="shared" si="9"/>
        <v>1</v>
      </c>
      <c r="K213" s="2">
        <v>45771</v>
      </c>
      <c r="L213" t="s">
        <v>16</v>
      </c>
      <c r="M213" s="6">
        <v>0</v>
      </c>
      <c r="N213" s="8">
        <v>1</v>
      </c>
      <c r="O213" s="8"/>
      <c r="P213" s="8"/>
      <c r="Q213" s="8"/>
      <c r="R213" s="8"/>
      <c r="AC213" s="3">
        <f t="shared" si="10"/>
        <v>1</v>
      </c>
      <c r="AD213" s="38">
        <f t="shared" si="11"/>
        <v>1</v>
      </c>
    </row>
    <row r="214" spans="1:30" customFormat="1" x14ac:dyDescent="0.25">
      <c r="A214" t="s">
        <v>918</v>
      </c>
      <c r="B214" s="1"/>
      <c r="C214" s="1" t="s">
        <v>952</v>
      </c>
      <c r="D214" s="3" t="s">
        <v>953</v>
      </c>
      <c r="E214" s="3" t="s">
        <v>954</v>
      </c>
      <c r="F214" t="s">
        <v>15</v>
      </c>
      <c r="G214">
        <v>2525</v>
      </c>
      <c r="H214">
        <v>4</v>
      </c>
      <c r="I214">
        <v>0</v>
      </c>
      <c r="J214" s="11">
        <f t="shared" si="9"/>
        <v>4</v>
      </c>
      <c r="K214" s="2">
        <v>45861</v>
      </c>
      <c r="L214" t="s">
        <v>21</v>
      </c>
      <c r="M214" s="6">
        <v>0</v>
      </c>
      <c r="N214" s="8"/>
      <c r="O214" s="8">
        <v>2</v>
      </c>
      <c r="P214" s="8">
        <v>2</v>
      </c>
      <c r="Q214" s="8"/>
      <c r="R214" s="8"/>
      <c r="AC214" s="3">
        <f t="shared" si="10"/>
        <v>4</v>
      </c>
      <c r="AD214" s="38">
        <f t="shared" si="11"/>
        <v>4</v>
      </c>
    </row>
    <row r="215" spans="1:30" customFormat="1" x14ac:dyDescent="0.25">
      <c r="A215" t="s">
        <v>918</v>
      </c>
      <c r="B215" s="1"/>
      <c r="C215" s="1" t="s">
        <v>955</v>
      </c>
      <c r="D215" s="3" t="s">
        <v>956</v>
      </c>
      <c r="E215" s="3" t="s">
        <v>957</v>
      </c>
      <c r="F215" t="s">
        <v>14</v>
      </c>
      <c r="G215">
        <v>4872</v>
      </c>
      <c r="H215">
        <v>4</v>
      </c>
      <c r="I215">
        <v>0</v>
      </c>
      <c r="J215" s="11">
        <f t="shared" si="9"/>
        <v>4</v>
      </c>
      <c r="K215" s="2">
        <v>45873</v>
      </c>
      <c r="L215" t="s">
        <v>21</v>
      </c>
      <c r="M215" s="6">
        <v>0</v>
      </c>
      <c r="N215" s="8"/>
      <c r="O215" s="8">
        <v>2</v>
      </c>
      <c r="P215" s="8">
        <v>2</v>
      </c>
      <c r="Q215" s="8"/>
      <c r="R215" s="8"/>
      <c r="AC215" s="3">
        <f t="shared" si="10"/>
        <v>4</v>
      </c>
      <c r="AD215" s="38">
        <f t="shared" si="11"/>
        <v>4</v>
      </c>
    </row>
    <row r="216" spans="1:30" customFormat="1" x14ac:dyDescent="0.25">
      <c r="A216" t="s">
        <v>918</v>
      </c>
      <c r="B216" s="1"/>
      <c r="C216" s="1" t="s">
        <v>958</v>
      </c>
      <c r="D216" s="3" t="s">
        <v>959</v>
      </c>
      <c r="E216" s="3" t="s">
        <v>960</v>
      </c>
      <c r="F216" t="s">
        <v>15</v>
      </c>
      <c r="G216">
        <v>740</v>
      </c>
      <c r="H216">
        <v>1</v>
      </c>
      <c r="I216">
        <v>0</v>
      </c>
      <c r="J216" s="11">
        <f t="shared" si="9"/>
        <v>1</v>
      </c>
      <c r="K216" s="2">
        <v>45883</v>
      </c>
      <c r="L216" t="s">
        <v>21</v>
      </c>
      <c r="M216" s="6">
        <v>0</v>
      </c>
      <c r="N216" s="8"/>
      <c r="O216" s="8">
        <v>1</v>
      </c>
      <c r="P216" s="8"/>
      <c r="Q216" s="8"/>
      <c r="R216" s="8"/>
      <c r="AC216" s="3">
        <f t="shared" si="10"/>
        <v>1</v>
      </c>
      <c r="AD216" s="38">
        <f t="shared" si="11"/>
        <v>1</v>
      </c>
    </row>
    <row r="217" spans="1:30" customFormat="1" x14ac:dyDescent="0.25">
      <c r="A217" t="s">
        <v>918</v>
      </c>
      <c r="B217" s="1"/>
      <c r="C217" s="1" t="s">
        <v>961</v>
      </c>
      <c r="D217" s="3" t="s">
        <v>962</v>
      </c>
      <c r="E217" s="3" t="s">
        <v>963</v>
      </c>
      <c r="F217" t="s">
        <v>14</v>
      </c>
      <c r="G217">
        <v>924</v>
      </c>
      <c r="H217">
        <v>3</v>
      </c>
      <c r="I217">
        <v>0</v>
      </c>
      <c r="J217" s="11">
        <f t="shared" si="9"/>
        <v>3</v>
      </c>
      <c r="K217" s="2">
        <v>45931</v>
      </c>
      <c r="L217" t="s">
        <v>21</v>
      </c>
      <c r="M217" s="6">
        <v>0</v>
      </c>
      <c r="N217" s="8"/>
      <c r="O217" s="8">
        <v>1</v>
      </c>
      <c r="P217" s="8">
        <v>2</v>
      </c>
      <c r="Q217" s="8"/>
      <c r="R217" s="8"/>
      <c r="AC217" s="3">
        <f t="shared" si="10"/>
        <v>3</v>
      </c>
      <c r="AD217" s="38">
        <f t="shared" si="11"/>
        <v>3</v>
      </c>
    </row>
    <row r="218" spans="1:30" customFormat="1" x14ac:dyDescent="0.25">
      <c r="A218" t="s">
        <v>918</v>
      </c>
      <c r="B218" s="1"/>
      <c r="C218" s="1" t="s">
        <v>964</v>
      </c>
      <c r="D218" s="3" t="s">
        <v>965</v>
      </c>
      <c r="E218" s="3" t="s">
        <v>966</v>
      </c>
      <c r="F218" t="s">
        <v>14</v>
      </c>
      <c r="G218">
        <v>1122</v>
      </c>
      <c r="H218">
        <v>1</v>
      </c>
      <c r="I218">
        <v>0</v>
      </c>
      <c r="J218" s="11">
        <f t="shared" si="9"/>
        <v>1</v>
      </c>
      <c r="K218" s="2">
        <v>46000</v>
      </c>
      <c r="L218" t="s">
        <v>16</v>
      </c>
      <c r="M218" s="6">
        <v>0</v>
      </c>
      <c r="N218" s="8">
        <v>1</v>
      </c>
      <c r="O218" s="8"/>
      <c r="P218" s="8"/>
      <c r="Q218" s="8"/>
      <c r="R218" s="8"/>
      <c r="AC218" s="3">
        <f t="shared" si="10"/>
        <v>1</v>
      </c>
      <c r="AD218" s="38">
        <f t="shared" si="11"/>
        <v>1</v>
      </c>
    </row>
    <row r="219" spans="1:30" customFormat="1" x14ac:dyDescent="0.25">
      <c r="A219" t="s">
        <v>918</v>
      </c>
      <c r="B219" s="1"/>
      <c r="C219" s="1" t="s">
        <v>967</v>
      </c>
      <c r="D219" s="3" t="s">
        <v>968</v>
      </c>
      <c r="E219" s="3" t="s">
        <v>969</v>
      </c>
      <c r="F219" t="s">
        <v>14</v>
      </c>
      <c r="G219">
        <v>56</v>
      </c>
      <c r="H219">
        <v>1</v>
      </c>
      <c r="I219">
        <v>0</v>
      </c>
      <c r="J219" s="11">
        <f t="shared" si="9"/>
        <v>1</v>
      </c>
      <c r="K219" s="2">
        <v>46052</v>
      </c>
      <c r="L219" t="s">
        <v>21</v>
      </c>
      <c r="M219" s="6">
        <v>0</v>
      </c>
      <c r="N219" s="8"/>
      <c r="O219" s="8">
        <v>1</v>
      </c>
      <c r="P219" s="8"/>
      <c r="Q219" s="8"/>
      <c r="R219" s="8"/>
      <c r="AC219" s="3">
        <f t="shared" si="10"/>
        <v>1</v>
      </c>
      <c r="AD219" s="38">
        <f t="shared" si="11"/>
        <v>1</v>
      </c>
    </row>
    <row r="220" spans="1:30" customFormat="1" x14ac:dyDescent="0.25">
      <c r="A220" t="s">
        <v>918</v>
      </c>
      <c r="B220" s="1"/>
      <c r="C220" s="1" t="s">
        <v>970</v>
      </c>
      <c r="D220" s="3" t="s">
        <v>971</v>
      </c>
      <c r="E220" s="3" t="s">
        <v>972</v>
      </c>
      <c r="F220" t="s">
        <v>15</v>
      </c>
      <c r="G220">
        <v>911</v>
      </c>
      <c r="H220">
        <v>1</v>
      </c>
      <c r="I220">
        <v>0</v>
      </c>
      <c r="J220" s="11">
        <f t="shared" si="9"/>
        <v>1</v>
      </c>
      <c r="K220" s="2">
        <v>46086</v>
      </c>
      <c r="L220" t="s">
        <v>21</v>
      </c>
      <c r="M220" s="6">
        <v>0</v>
      </c>
      <c r="N220" s="8"/>
      <c r="O220" s="8"/>
      <c r="P220" s="8">
        <v>1</v>
      </c>
      <c r="Q220" s="8"/>
      <c r="R220" s="8"/>
      <c r="AC220" s="3">
        <f t="shared" si="10"/>
        <v>1</v>
      </c>
      <c r="AD220" s="38">
        <f t="shared" si="11"/>
        <v>1</v>
      </c>
    </row>
    <row r="221" spans="1:30" customFormat="1" x14ac:dyDescent="0.25">
      <c r="A221" t="s">
        <v>973</v>
      </c>
      <c r="B221" s="1"/>
      <c r="C221" s="1" t="s">
        <v>982</v>
      </c>
      <c r="D221" s="3" t="s">
        <v>983</v>
      </c>
      <c r="E221" s="3" t="s">
        <v>984</v>
      </c>
      <c r="F221" t="s">
        <v>14</v>
      </c>
      <c r="G221">
        <v>0.09</v>
      </c>
      <c r="H221">
        <v>2</v>
      </c>
      <c r="I221">
        <v>0</v>
      </c>
      <c r="J221" s="11">
        <f t="shared" si="9"/>
        <v>2</v>
      </c>
      <c r="K221" s="2">
        <v>40919</v>
      </c>
      <c r="L221" t="s">
        <v>16</v>
      </c>
      <c r="M221" s="6">
        <v>0</v>
      </c>
      <c r="N221" s="8"/>
      <c r="O221" s="8"/>
      <c r="P221" s="8"/>
      <c r="Q221" s="8">
        <v>1</v>
      </c>
      <c r="R221" s="8">
        <v>1</v>
      </c>
      <c r="AC221" s="3">
        <f t="shared" si="10"/>
        <v>2</v>
      </c>
      <c r="AD221" s="38">
        <f t="shared" si="11"/>
        <v>2</v>
      </c>
    </row>
    <row r="222" spans="1:30" customFormat="1" x14ac:dyDescent="0.25">
      <c r="A222" t="s">
        <v>973</v>
      </c>
      <c r="B222" s="1"/>
      <c r="C222" s="1" t="s">
        <v>985</v>
      </c>
      <c r="D222" s="3" t="s">
        <v>986</v>
      </c>
      <c r="E222" s="3" t="s">
        <v>987</v>
      </c>
      <c r="F222" t="s">
        <v>14</v>
      </c>
      <c r="G222">
        <v>0.6</v>
      </c>
      <c r="H222">
        <v>3</v>
      </c>
      <c r="I222">
        <v>0</v>
      </c>
      <c r="J222" s="11">
        <f t="shared" si="9"/>
        <v>3</v>
      </c>
      <c r="K222" s="2">
        <v>42382</v>
      </c>
      <c r="L222" t="s">
        <v>16</v>
      </c>
      <c r="M222" s="6">
        <v>0</v>
      </c>
      <c r="N222" s="8">
        <v>1</v>
      </c>
      <c r="O222" s="8">
        <v>2</v>
      </c>
      <c r="P222" s="8"/>
      <c r="Q222" s="8"/>
      <c r="R222" s="8"/>
      <c r="AC222" s="3">
        <f t="shared" si="10"/>
        <v>3</v>
      </c>
      <c r="AD222" s="38">
        <f t="shared" si="11"/>
        <v>3</v>
      </c>
    </row>
    <row r="223" spans="1:30" customFormat="1" x14ac:dyDescent="0.25">
      <c r="A223" t="s">
        <v>973</v>
      </c>
      <c r="B223" s="1"/>
      <c r="C223" s="1" t="s">
        <v>988</v>
      </c>
      <c r="D223" s="3" t="s">
        <v>989</v>
      </c>
      <c r="E223" s="3" t="s">
        <v>990</v>
      </c>
      <c r="F223" t="s">
        <v>14</v>
      </c>
      <c r="G223">
        <v>246</v>
      </c>
      <c r="H223">
        <v>1</v>
      </c>
      <c r="I223">
        <v>0</v>
      </c>
      <c r="J223" s="11">
        <f t="shared" si="9"/>
        <v>1</v>
      </c>
      <c r="K223" s="2">
        <v>43355</v>
      </c>
      <c r="L223" t="s">
        <v>16</v>
      </c>
      <c r="M223" s="6">
        <v>0</v>
      </c>
      <c r="N223" s="8">
        <v>1</v>
      </c>
      <c r="O223" s="8"/>
      <c r="P223" s="8"/>
      <c r="Q223" s="8"/>
      <c r="R223" s="8"/>
      <c r="AC223" s="3">
        <f t="shared" si="10"/>
        <v>1</v>
      </c>
      <c r="AD223" s="38">
        <f t="shared" si="11"/>
        <v>1</v>
      </c>
    </row>
    <row r="224" spans="1:30" customFormat="1" x14ac:dyDescent="0.25">
      <c r="A224" t="s">
        <v>973</v>
      </c>
      <c r="B224" s="1"/>
      <c r="C224" s="1" t="s">
        <v>991</v>
      </c>
      <c r="D224" s="3" t="s">
        <v>992</v>
      </c>
      <c r="E224" s="3" t="s">
        <v>993</v>
      </c>
      <c r="F224" t="s">
        <v>15</v>
      </c>
      <c r="G224">
        <v>5830</v>
      </c>
      <c r="H224">
        <v>2</v>
      </c>
      <c r="I224">
        <v>0</v>
      </c>
      <c r="J224" s="11">
        <f t="shared" si="9"/>
        <v>2</v>
      </c>
      <c r="K224" s="2">
        <v>44372</v>
      </c>
      <c r="L224" t="s">
        <v>16</v>
      </c>
      <c r="M224" s="6">
        <v>0</v>
      </c>
      <c r="N224" s="8">
        <v>2</v>
      </c>
      <c r="O224" s="8"/>
      <c r="P224" s="8"/>
      <c r="Q224" s="8"/>
      <c r="R224" s="8"/>
      <c r="AC224" s="3">
        <f t="shared" si="10"/>
        <v>2</v>
      </c>
      <c r="AD224" s="38">
        <f t="shared" si="11"/>
        <v>2</v>
      </c>
    </row>
    <row r="225" spans="1:30" customFormat="1" x14ac:dyDescent="0.25">
      <c r="A225" t="s">
        <v>973</v>
      </c>
      <c r="B225" s="1"/>
      <c r="C225" s="1" t="s">
        <v>994</v>
      </c>
      <c r="D225" s="3" t="s">
        <v>995</v>
      </c>
      <c r="E225" s="3" t="s">
        <v>996</v>
      </c>
      <c r="F225" t="s">
        <v>14</v>
      </c>
      <c r="G225">
        <v>1370</v>
      </c>
      <c r="H225">
        <v>2</v>
      </c>
      <c r="I225">
        <v>0</v>
      </c>
      <c r="J225" s="11">
        <f t="shared" si="9"/>
        <v>2</v>
      </c>
      <c r="K225" s="2">
        <v>44447</v>
      </c>
      <c r="L225" t="s">
        <v>16</v>
      </c>
      <c r="M225" s="6">
        <v>0</v>
      </c>
      <c r="N225" s="8">
        <v>1</v>
      </c>
      <c r="O225" s="8">
        <v>1</v>
      </c>
      <c r="P225" s="8"/>
      <c r="Q225" s="8"/>
      <c r="R225" s="8"/>
      <c r="AC225" s="3">
        <f t="shared" si="10"/>
        <v>2</v>
      </c>
      <c r="AD225" s="38">
        <f t="shared" si="11"/>
        <v>2</v>
      </c>
    </row>
    <row r="226" spans="1:30" customFormat="1" x14ac:dyDescent="0.25">
      <c r="A226" t="s">
        <v>973</v>
      </c>
      <c r="B226" s="1"/>
      <c r="C226" s="1" t="s">
        <v>997</v>
      </c>
      <c r="D226" s="3" t="s">
        <v>998</v>
      </c>
      <c r="E226" s="3" t="s">
        <v>999</v>
      </c>
      <c r="F226" t="s">
        <v>14</v>
      </c>
      <c r="G226">
        <v>471</v>
      </c>
      <c r="H226">
        <v>1</v>
      </c>
      <c r="I226">
        <v>0</v>
      </c>
      <c r="J226" s="11">
        <f t="shared" si="9"/>
        <v>1</v>
      </c>
      <c r="K226" s="2">
        <v>44678</v>
      </c>
      <c r="L226" t="s">
        <v>21</v>
      </c>
      <c r="M226" s="6">
        <v>0</v>
      </c>
      <c r="N226" s="8"/>
      <c r="O226" s="8">
        <v>1</v>
      </c>
      <c r="P226" s="8"/>
      <c r="Q226" s="8"/>
      <c r="R226" s="8"/>
      <c r="AC226" s="3">
        <f t="shared" si="10"/>
        <v>1</v>
      </c>
      <c r="AD226" s="38">
        <f t="shared" si="11"/>
        <v>1</v>
      </c>
    </row>
    <row r="227" spans="1:30" customFormat="1" x14ac:dyDescent="0.25">
      <c r="A227" t="s">
        <v>973</v>
      </c>
      <c r="B227" s="1"/>
      <c r="C227" s="1" t="s">
        <v>1000</v>
      </c>
      <c r="D227" s="3" t="s">
        <v>1001</v>
      </c>
      <c r="E227" s="3" t="s">
        <v>1002</v>
      </c>
      <c r="F227" t="s">
        <v>14</v>
      </c>
      <c r="G227">
        <v>3122</v>
      </c>
      <c r="H227">
        <v>1</v>
      </c>
      <c r="I227">
        <v>0</v>
      </c>
      <c r="J227" s="11">
        <f t="shared" si="9"/>
        <v>1</v>
      </c>
      <c r="K227" s="2">
        <v>45000</v>
      </c>
      <c r="L227" t="s">
        <v>76</v>
      </c>
      <c r="M227" s="6">
        <v>1</v>
      </c>
      <c r="N227" s="8"/>
      <c r="O227" s="8"/>
      <c r="P227" s="8"/>
      <c r="Q227" s="8"/>
      <c r="R227" s="8"/>
      <c r="AC227" s="3">
        <f t="shared" si="10"/>
        <v>0</v>
      </c>
      <c r="AD227" s="38">
        <f t="shared" si="11"/>
        <v>0</v>
      </c>
    </row>
    <row r="228" spans="1:30" customFormat="1" x14ac:dyDescent="0.25">
      <c r="A228" t="s">
        <v>973</v>
      </c>
      <c r="B228" s="1"/>
      <c r="C228" s="1" t="s">
        <v>1003</v>
      </c>
      <c r="D228" s="3" t="s">
        <v>1004</v>
      </c>
      <c r="E228" s="3" t="s">
        <v>1005</v>
      </c>
      <c r="F228" t="s">
        <v>14</v>
      </c>
      <c r="G228">
        <v>117</v>
      </c>
      <c r="H228">
        <v>1</v>
      </c>
      <c r="I228">
        <v>0</v>
      </c>
      <c r="J228" s="11">
        <f t="shared" si="9"/>
        <v>1</v>
      </c>
      <c r="K228" s="2">
        <v>45049</v>
      </c>
      <c r="L228" t="s">
        <v>16</v>
      </c>
      <c r="M228" s="6">
        <v>0</v>
      </c>
      <c r="N228" s="8">
        <v>1</v>
      </c>
      <c r="O228" s="8"/>
      <c r="P228" s="8"/>
      <c r="Q228" s="8"/>
      <c r="R228" s="8"/>
      <c r="AC228" s="3">
        <f t="shared" si="10"/>
        <v>1</v>
      </c>
      <c r="AD228" s="38">
        <f t="shared" si="11"/>
        <v>1</v>
      </c>
    </row>
    <row r="229" spans="1:30" customFormat="1" x14ac:dyDescent="0.25">
      <c r="A229" t="s">
        <v>973</v>
      </c>
      <c r="B229" s="1"/>
      <c r="C229" s="1" t="s">
        <v>1006</v>
      </c>
      <c r="D229" s="3" t="s">
        <v>1007</v>
      </c>
      <c r="E229" s="3" t="s">
        <v>1008</v>
      </c>
      <c r="F229" t="s">
        <v>14</v>
      </c>
      <c r="G229">
        <v>2665</v>
      </c>
      <c r="H229">
        <v>1</v>
      </c>
      <c r="I229">
        <v>0</v>
      </c>
      <c r="J229" s="11">
        <f t="shared" si="9"/>
        <v>1</v>
      </c>
      <c r="K229" s="2">
        <v>45142</v>
      </c>
      <c r="L229" t="s">
        <v>76</v>
      </c>
      <c r="M229" s="6">
        <v>1</v>
      </c>
      <c r="N229" s="8"/>
      <c r="O229" s="8"/>
      <c r="P229" s="8"/>
      <c r="Q229" s="8"/>
      <c r="R229" s="8"/>
      <c r="AC229" s="3">
        <f t="shared" si="10"/>
        <v>0</v>
      </c>
      <c r="AD229" s="38">
        <f t="shared" si="11"/>
        <v>0</v>
      </c>
    </row>
    <row r="230" spans="1:30" customFormat="1" x14ac:dyDescent="0.25">
      <c r="A230" t="s">
        <v>973</v>
      </c>
      <c r="B230" s="1"/>
      <c r="C230" s="1" t="s">
        <v>1012</v>
      </c>
      <c r="D230" s="3" t="s">
        <v>1013</v>
      </c>
      <c r="E230" s="3" t="s">
        <v>1014</v>
      </c>
      <c r="F230" t="s">
        <v>14</v>
      </c>
      <c r="G230">
        <v>156</v>
      </c>
      <c r="H230">
        <v>1</v>
      </c>
      <c r="I230">
        <v>0</v>
      </c>
      <c r="J230" s="11">
        <f t="shared" si="9"/>
        <v>1</v>
      </c>
      <c r="K230" s="2">
        <v>45457</v>
      </c>
      <c r="L230" t="s">
        <v>16</v>
      </c>
      <c r="M230" s="6">
        <v>0</v>
      </c>
      <c r="N230" s="8">
        <v>1</v>
      </c>
      <c r="O230" s="8"/>
      <c r="P230" s="8"/>
      <c r="Q230" s="8"/>
      <c r="R230" s="8"/>
      <c r="AC230" s="3">
        <f t="shared" si="10"/>
        <v>1</v>
      </c>
      <c r="AD230" s="38">
        <f t="shared" si="11"/>
        <v>1</v>
      </c>
    </row>
    <row r="231" spans="1:30" customFormat="1" x14ac:dyDescent="0.25">
      <c r="A231" t="s">
        <v>973</v>
      </c>
      <c r="B231" s="1"/>
      <c r="C231" s="1" t="s">
        <v>1015</v>
      </c>
      <c r="D231" s="3" t="s">
        <v>1016</v>
      </c>
      <c r="E231" s="3" t="s">
        <v>1017</v>
      </c>
      <c r="F231" t="s">
        <v>14</v>
      </c>
      <c r="G231">
        <v>794</v>
      </c>
      <c r="H231">
        <v>1</v>
      </c>
      <c r="I231">
        <v>0</v>
      </c>
      <c r="J231" s="11">
        <f t="shared" si="9"/>
        <v>1</v>
      </c>
      <c r="K231" s="2">
        <v>45691</v>
      </c>
      <c r="L231" t="s">
        <v>76</v>
      </c>
      <c r="M231" s="6">
        <v>1</v>
      </c>
      <c r="N231" s="8"/>
      <c r="O231" s="8"/>
      <c r="P231" s="8"/>
      <c r="Q231" s="8"/>
      <c r="R231" s="8"/>
      <c r="AC231" s="3">
        <f t="shared" si="10"/>
        <v>0</v>
      </c>
      <c r="AD231" s="38">
        <f t="shared" si="11"/>
        <v>0</v>
      </c>
    </row>
    <row r="232" spans="1:30" customFormat="1" x14ac:dyDescent="0.25">
      <c r="A232" t="s">
        <v>973</v>
      </c>
      <c r="B232" s="1"/>
      <c r="C232" s="1" t="s">
        <v>1018</v>
      </c>
      <c r="D232" s="3" t="s">
        <v>1019</v>
      </c>
      <c r="E232" s="3" t="s">
        <v>1020</v>
      </c>
      <c r="F232" t="s">
        <v>15</v>
      </c>
      <c r="G232">
        <v>1349</v>
      </c>
      <c r="H232">
        <v>1</v>
      </c>
      <c r="I232">
        <v>0</v>
      </c>
      <c r="J232" s="11">
        <f t="shared" si="9"/>
        <v>1</v>
      </c>
      <c r="K232" s="2">
        <v>45755</v>
      </c>
      <c r="L232" t="s">
        <v>76</v>
      </c>
      <c r="M232" s="6">
        <v>1</v>
      </c>
      <c r="N232" s="8"/>
      <c r="O232" s="8"/>
      <c r="P232" s="8"/>
      <c r="Q232" s="8"/>
      <c r="R232" s="8"/>
      <c r="AC232" s="3">
        <f t="shared" si="10"/>
        <v>0</v>
      </c>
      <c r="AD232" s="38">
        <f t="shared" si="11"/>
        <v>0</v>
      </c>
    </row>
    <row r="233" spans="1:30" customFormat="1" x14ac:dyDescent="0.25">
      <c r="A233" t="s">
        <v>973</v>
      </c>
      <c r="B233" s="1"/>
      <c r="C233" s="1" t="s">
        <v>1021</v>
      </c>
      <c r="D233" s="3" t="s">
        <v>1022</v>
      </c>
      <c r="E233" s="3" t="s">
        <v>1023</v>
      </c>
      <c r="F233" t="s">
        <v>14</v>
      </c>
      <c r="G233">
        <v>853</v>
      </c>
      <c r="H233">
        <v>1</v>
      </c>
      <c r="I233">
        <v>0</v>
      </c>
      <c r="J233" s="11">
        <f t="shared" si="9"/>
        <v>1</v>
      </c>
      <c r="K233" s="2">
        <v>45842</v>
      </c>
      <c r="L233" t="s">
        <v>21</v>
      </c>
      <c r="M233" s="6">
        <v>0</v>
      </c>
      <c r="N233" s="8"/>
      <c r="O233" s="8">
        <v>1</v>
      </c>
      <c r="P233" s="8"/>
      <c r="Q233" s="8"/>
      <c r="R233" s="8"/>
      <c r="AC233" s="3">
        <f t="shared" si="10"/>
        <v>1</v>
      </c>
      <c r="AD233" s="38">
        <f t="shared" si="11"/>
        <v>1</v>
      </c>
    </row>
    <row r="234" spans="1:30" customFormat="1" x14ac:dyDescent="0.25">
      <c r="A234" t="s">
        <v>973</v>
      </c>
      <c r="B234" s="1"/>
      <c r="C234" s="1" t="s">
        <v>1024</v>
      </c>
      <c r="D234" s="3" t="s">
        <v>1025</v>
      </c>
      <c r="E234" s="3" t="s">
        <v>1026</v>
      </c>
      <c r="F234" t="s">
        <v>14</v>
      </c>
      <c r="G234">
        <v>743</v>
      </c>
      <c r="H234">
        <v>1</v>
      </c>
      <c r="I234">
        <v>0</v>
      </c>
      <c r="J234" s="11">
        <f t="shared" si="9"/>
        <v>1</v>
      </c>
      <c r="K234" s="2">
        <v>45943</v>
      </c>
      <c r="L234" t="s">
        <v>21</v>
      </c>
      <c r="M234" s="6">
        <v>0</v>
      </c>
      <c r="N234" s="8"/>
      <c r="O234" s="8">
        <v>1</v>
      </c>
      <c r="P234" s="8"/>
      <c r="Q234" s="8"/>
      <c r="R234" s="8"/>
      <c r="AC234" s="3">
        <f t="shared" si="10"/>
        <v>1</v>
      </c>
      <c r="AD234" s="38">
        <f t="shared" si="11"/>
        <v>1</v>
      </c>
    </row>
    <row r="235" spans="1:30" customFormat="1" x14ac:dyDescent="0.25">
      <c r="A235" t="s">
        <v>973</v>
      </c>
      <c r="B235" s="1"/>
      <c r="C235" s="1" t="s">
        <v>1027</v>
      </c>
      <c r="D235" s="3" t="s">
        <v>1028</v>
      </c>
      <c r="E235" s="3" t="s">
        <v>1029</v>
      </c>
      <c r="F235" t="s">
        <v>15</v>
      </c>
      <c r="G235">
        <v>626</v>
      </c>
      <c r="H235">
        <v>1</v>
      </c>
      <c r="I235">
        <v>0</v>
      </c>
      <c r="J235" s="11">
        <f t="shared" si="9"/>
        <v>1</v>
      </c>
      <c r="K235" s="2">
        <v>46062</v>
      </c>
      <c r="L235" t="s">
        <v>21</v>
      </c>
      <c r="M235" s="6">
        <v>0</v>
      </c>
      <c r="N235" s="8"/>
      <c r="O235" s="8">
        <v>1</v>
      </c>
      <c r="P235" s="8"/>
      <c r="Q235" s="8"/>
      <c r="R235" s="8"/>
      <c r="AC235" s="3">
        <f t="shared" si="10"/>
        <v>1</v>
      </c>
      <c r="AD235" s="38">
        <f t="shared" si="11"/>
        <v>1</v>
      </c>
    </row>
    <row r="236" spans="1:30" customFormat="1" x14ac:dyDescent="0.25">
      <c r="A236" t="s">
        <v>1030</v>
      </c>
      <c r="B236" s="1"/>
      <c r="C236" s="1" t="s">
        <v>1031</v>
      </c>
      <c r="D236" s="3" t="s">
        <v>1032</v>
      </c>
      <c r="E236" s="3" t="s">
        <v>1033</v>
      </c>
      <c r="F236" t="s">
        <v>14</v>
      </c>
      <c r="G236">
        <v>3062</v>
      </c>
      <c r="H236">
        <v>1</v>
      </c>
      <c r="I236">
        <v>0</v>
      </c>
      <c r="J236" s="11">
        <f t="shared" si="9"/>
        <v>1</v>
      </c>
      <c r="K236" s="2">
        <v>44818</v>
      </c>
      <c r="L236" t="s">
        <v>21</v>
      </c>
      <c r="M236" s="6">
        <v>0</v>
      </c>
      <c r="N236" s="8"/>
      <c r="O236" s="8">
        <v>1</v>
      </c>
      <c r="P236" s="8"/>
      <c r="Q236" s="8"/>
      <c r="R236" s="8"/>
      <c r="AC236" s="3">
        <f t="shared" si="10"/>
        <v>1</v>
      </c>
      <c r="AD236" s="38">
        <f t="shared" si="11"/>
        <v>1</v>
      </c>
    </row>
    <row r="237" spans="1:30" customFormat="1" x14ac:dyDescent="0.25">
      <c r="A237" t="s">
        <v>1030</v>
      </c>
      <c r="B237" s="1"/>
      <c r="C237" s="1" t="s">
        <v>1034</v>
      </c>
      <c r="D237" s="3" t="s">
        <v>1035</v>
      </c>
      <c r="E237" s="3" t="s">
        <v>1036</v>
      </c>
      <c r="F237" t="s">
        <v>14</v>
      </c>
      <c r="G237">
        <v>1643</v>
      </c>
      <c r="H237">
        <v>1</v>
      </c>
      <c r="I237">
        <v>0</v>
      </c>
      <c r="J237" s="11">
        <f t="shared" si="9"/>
        <v>1</v>
      </c>
      <c r="K237" s="2">
        <v>44981</v>
      </c>
      <c r="L237" t="s">
        <v>21</v>
      </c>
      <c r="M237" s="6">
        <v>0</v>
      </c>
      <c r="N237" s="8"/>
      <c r="O237" s="8">
        <v>1</v>
      </c>
      <c r="P237" s="8"/>
      <c r="Q237" s="8"/>
      <c r="R237" s="8"/>
      <c r="AC237" s="3">
        <f t="shared" si="10"/>
        <v>1</v>
      </c>
      <c r="AD237" s="38">
        <f t="shared" si="11"/>
        <v>1</v>
      </c>
    </row>
    <row r="238" spans="1:30" customFormat="1" x14ac:dyDescent="0.25">
      <c r="A238" t="s">
        <v>1030</v>
      </c>
      <c r="B238" s="1"/>
      <c r="C238" s="1" t="s">
        <v>1037</v>
      </c>
      <c r="D238" s="3" t="s">
        <v>1038</v>
      </c>
      <c r="E238" s="3" t="s">
        <v>1039</v>
      </c>
      <c r="F238" t="s">
        <v>15</v>
      </c>
      <c r="G238">
        <v>974</v>
      </c>
      <c r="H238">
        <v>1</v>
      </c>
      <c r="I238">
        <v>0</v>
      </c>
      <c r="J238" s="11">
        <f t="shared" si="9"/>
        <v>1</v>
      </c>
      <c r="K238" s="2">
        <v>45226</v>
      </c>
      <c r="L238" t="s">
        <v>21</v>
      </c>
      <c r="M238" s="6">
        <v>0</v>
      </c>
      <c r="N238" s="8"/>
      <c r="O238" s="8">
        <v>1</v>
      </c>
      <c r="P238" s="8"/>
      <c r="Q238" s="8"/>
      <c r="R238" s="8"/>
      <c r="AC238" s="3">
        <f t="shared" si="10"/>
        <v>1</v>
      </c>
      <c r="AD238" s="38">
        <f t="shared" si="11"/>
        <v>1</v>
      </c>
    </row>
    <row r="239" spans="1:30" customFormat="1" x14ac:dyDescent="0.25">
      <c r="A239" t="s">
        <v>1030</v>
      </c>
      <c r="B239" s="1"/>
      <c r="C239" s="1" t="s">
        <v>1040</v>
      </c>
      <c r="D239" s="3" t="s">
        <v>1041</v>
      </c>
      <c r="E239" s="3" t="s">
        <v>1042</v>
      </c>
      <c r="F239" t="s">
        <v>14</v>
      </c>
      <c r="G239">
        <v>1373</v>
      </c>
      <c r="H239">
        <v>1</v>
      </c>
      <c r="I239">
        <v>0</v>
      </c>
      <c r="J239" s="11">
        <f t="shared" si="9"/>
        <v>1</v>
      </c>
      <c r="K239" s="2">
        <v>45772</v>
      </c>
      <c r="L239" t="s">
        <v>21</v>
      </c>
      <c r="M239" s="6">
        <v>0</v>
      </c>
      <c r="N239" s="8"/>
      <c r="O239" s="8">
        <v>1</v>
      </c>
      <c r="P239" s="8"/>
      <c r="Q239" s="8"/>
      <c r="R239" s="8"/>
      <c r="AC239" s="3">
        <f t="shared" si="10"/>
        <v>1</v>
      </c>
      <c r="AD239" s="38">
        <f t="shared" si="11"/>
        <v>1</v>
      </c>
    </row>
    <row r="240" spans="1:30" customFormat="1" x14ac:dyDescent="0.25">
      <c r="A240" t="s">
        <v>1030</v>
      </c>
      <c r="B240" s="1"/>
      <c r="C240" s="1" t="s">
        <v>1043</v>
      </c>
      <c r="D240" s="3" t="s">
        <v>1044</v>
      </c>
      <c r="E240" s="3" t="s">
        <v>1045</v>
      </c>
      <c r="F240" t="s">
        <v>14</v>
      </c>
      <c r="G240">
        <v>978</v>
      </c>
      <c r="H240">
        <v>2</v>
      </c>
      <c r="I240">
        <v>0</v>
      </c>
      <c r="J240" s="11">
        <f t="shared" si="9"/>
        <v>2</v>
      </c>
      <c r="K240" s="2">
        <v>45869</v>
      </c>
      <c r="L240" t="s">
        <v>21</v>
      </c>
      <c r="M240" s="6">
        <v>0</v>
      </c>
      <c r="N240" s="8"/>
      <c r="O240" s="8">
        <v>1</v>
      </c>
      <c r="P240" s="8">
        <v>1</v>
      </c>
      <c r="Q240" s="8"/>
      <c r="R240" s="8"/>
      <c r="AC240" s="3">
        <f t="shared" si="10"/>
        <v>2</v>
      </c>
      <c r="AD240" s="38">
        <f t="shared" si="11"/>
        <v>2</v>
      </c>
    </row>
    <row r="241" spans="1:30" customFormat="1" x14ac:dyDescent="0.25">
      <c r="A241" t="s">
        <v>1030</v>
      </c>
      <c r="B241" s="1"/>
      <c r="C241" s="1" t="s">
        <v>1046</v>
      </c>
      <c r="D241" s="3" t="s">
        <v>1047</v>
      </c>
      <c r="E241" s="3" t="s">
        <v>1048</v>
      </c>
      <c r="F241" t="s">
        <v>15</v>
      </c>
      <c r="G241">
        <v>2952</v>
      </c>
      <c r="H241">
        <v>4</v>
      </c>
      <c r="I241">
        <v>0</v>
      </c>
      <c r="J241" s="11">
        <f t="shared" si="9"/>
        <v>4</v>
      </c>
      <c r="K241" s="2">
        <v>45936</v>
      </c>
      <c r="L241" t="s">
        <v>21</v>
      </c>
      <c r="M241" s="6">
        <v>0</v>
      </c>
      <c r="N241" s="8"/>
      <c r="O241" s="8"/>
      <c r="P241" s="8">
        <v>2</v>
      </c>
      <c r="Q241" s="8">
        <v>2</v>
      </c>
      <c r="R241" s="8"/>
      <c r="AC241" s="3">
        <f t="shared" si="10"/>
        <v>4</v>
      </c>
      <c r="AD241" s="38">
        <f t="shared" si="11"/>
        <v>4</v>
      </c>
    </row>
    <row r="242" spans="1:30" customFormat="1" x14ac:dyDescent="0.25">
      <c r="A242" t="s">
        <v>1049</v>
      </c>
      <c r="B242" s="1"/>
      <c r="C242" s="1" t="s">
        <v>1050</v>
      </c>
      <c r="D242" s="3" t="s">
        <v>1051</v>
      </c>
      <c r="E242" s="3" t="s">
        <v>1052</v>
      </c>
      <c r="F242" t="s">
        <v>14</v>
      </c>
      <c r="G242">
        <v>1592</v>
      </c>
      <c r="H242">
        <v>4</v>
      </c>
      <c r="I242">
        <v>2</v>
      </c>
      <c r="J242" s="11">
        <f t="shared" si="9"/>
        <v>2</v>
      </c>
      <c r="K242" s="2">
        <v>44454</v>
      </c>
      <c r="L242" t="s">
        <v>16</v>
      </c>
      <c r="M242" s="6">
        <v>1</v>
      </c>
      <c r="N242" s="8">
        <v>1</v>
      </c>
      <c r="O242" s="8"/>
      <c r="P242" s="8"/>
      <c r="Q242" s="8"/>
      <c r="R242" s="8"/>
      <c r="AC242" s="3">
        <f t="shared" si="10"/>
        <v>1</v>
      </c>
      <c r="AD242" s="38">
        <f t="shared" si="11"/>
        <v>1</v>
      </c>
    </row>
    <row r="243" spans="1:30" customFormat="1" x14ac:dyDescent="0.25">
      <c r="A243" t="s">
        <v>1049</v>
      </c>
      <c r="B243" s="1"/>
      <c r="C243" s="1" t="s">
        <v>1053</v>
      </c>
      <c r="D243" s="3" t="s">
        <v>1054</v>
      </c>
      <c r="E243" s="3" t="s">
        <v>1055</v>
      </c>
      <c r="F243" t="s">
        <v>15</v>
      </c>
      <c r="G243">
        <v>1070</v>
      </c>
      <c r="H243">
        <v>1</v>
      </c>
      <c r="I243">
        <v>0</v>
      </c>
      <c r="J243" s="11">
        <f t="shared" si="9"/>
        <v>1</v>
      </c>
      <c r="K243" s="2">
        <v>45467</v>
      </c>
      <c r="L243" t="s">
        <v>16</v>
      </c>
      <c r="M243" s="6">
        <v>0</v>
      </c>
      <c r="N243" s="8">
        <v>1</v>
      </c>
      <c r="O243" s="8"/>
      <c r="P243" s="8"/>
      <c r="Q243" s="8"/>
      <c r="R243" s="8"/>
      <c r="AC243" s="3">
        <f t="shared" si="10"/>
        <v>1</v>
      </c>
      <c r="AD243" s="38">
        <f t="shared" si="11"/>
        <v>1</v>
      </c>
    </row>
    <row r="244" spans="1:30" customFormat="1" x14ac:dyDescent="0.25">
      <c r="A244" t="s">
        <v>1049</v>
      </c>
      <c r="B244" s="1"/>
      <c r="C244" s="1" t="s">
        <v>1056</v>
      </c>
      <c r="D244" s="3" t="s">
        <v>1057</v>
      </c>
      <c r="E244" s="3" t="s">
        <v>1058</v>
      </c>
      <c r="F244" t="s">
        <v>15</v>
      </c>
      <c r="G244">
        <v>792</v>
      </c>
      <c r="H244">
        <v>1</v>
      </c>
      <c r="I244">
        <v>0</v>
      </c>
      <c r="J244" s="11">
        <f t="shared" si="9"/>
        <v>1</v>
      </c>
      <c r="K244" s="2">
        <v>46085</v>
      </c>
      <c r="L244" t="s">
        <v>21</v>
      </c>
      <c r="M244" s="6">
        <v>0</v>
      </c>
      <c r="N244" s="8"/>
      <c r="O244" s="8">
        <v>1</v>
      </c>
      <c r="P244" s="8"/>
      <c r="Q244" s="8"/>
      <c r="R244" s="8"/>
      <c r="AC244" s="3">
        <f t="shared" si="10"/>
        <v>1</v>
      </c>
      <c r="AD244" s="38">
        <f t="shared" si="11"/>
        <v>1</v>
      </c>
    </row>
    <row r="245" spans="1:30" customFormat="1" x14ac:dyDescent="0.25">
      <c r="A245" t="s">
        <v>1059</v>
      </c>
      <c r="B245" s="1"/>
      <c r="C245" s="1" t="s">
        <v>1060</v>
      </c>
      <c r="D245" s="3" t="s">
        <v>1061</v>
      </c>
      <c r="E245" s="3" t="s">
        <v>1062</v>
      </c>
      <c r="F245" t="s">
        <v>14</v>
      </c>
      <c r="G245">
        <v>1598</v>
      </c>
      <c r="H245">
        <v>1</v>
      </c>
      <c r="I245">
        <v>0</v>
      </c>
      <c r="J245" s="11">
        <f t="shared" si="9"/>
        <v>1</v>
      </c>
      <c r="K245" s="2">
        <v>45947</v>
      </c>
      <c r="L245" t="s">
        <v>16</v>
      </c>
      <c r="M245" s="6">
        <v>0</v>
      </c>
      <c r="N245" s="8">
        <v>1</v>
      </c>
      <c r="O245" s="8"/>
      <c r="P245" s="8"/>
      <c r="Q245" s="8"/>
      <c r="R245" s="8"/>
      <c r="AC245" s="3">
        <f t="shared" si="10"/>
        <v>1</v>
      </c>
      <c r="AD245" s="38">
        <f t="shared" si="11"/>
        <v>1</v>
      </c>
    </row>
    <row r="246" spans="1:30" customFormat="1" x14ac:dyDescent="0.25">
      <c r="A246" t="s">
        <v>1063</v>
      </c>
      <c r="B246" s="1"/>
      <c r="C246" s="1" t="s">
        <v>1064</v>
      </c>
      <c r="D246" s="3" t="s">
        <v>1065</v>
      </c>
      <c r="E246" s="3" t="s">
        <v>1066</v>
      </c>
      <c r="F246" t="s">
        <v>14</v>
      </c>
      <c r="G246">
        <v>2405</v>
      </c>
      <c r="H246">
        <v>2</v>
      </c>
      <c r="I246">
        <v>0</v>
      </c>
      <c r="J246" s="11">
        <f t="shared" si="9"/>
        <v>2</v>
      </c>
      <c r="K246" s="2">
        <v>45223</v>
      </c>
      <c r="L246" t="s">
        <v>21</v>
      </c>
      <c r="M246" s="6">
        <v>0</v>
      </c>
      <c r="N246" s="8"/>
      <c r="O246" s="8"/>
      <c r="P246" s="8">
        <v>1</v>
      </c>
      <c r="Q246" s="8">
        <v>1</v>
      </c>
      <c r="R246" s="8"/>
      <c r="AC246" s="3">
        <f t="shared" si="10"/>
        <v>2</v>
      </c>
      <c r="AD246" s="38">
        <f t="shared" si="11"/>
        <v>2</v>
      </c>
    </row>
    <row r="247" spans="1:30" customFormat="1" x14ac:dyDescent="0.25">
      <c r="A247" t="s">
        <v>1063</v>
      </c>
      <c r="B247" s="1"/>
      <c r="C247" s="1" t="s">
        <v>1073</v>
      </c>
      <c r="D247" s="3" t="s">
        <v>1074</v>
      </c>
      <c r="E247" s="3" t="s">
        <v>1075</v>
      </c>
      <c r="F247" t="s">
        <v>15</v>
      </c>
      <c r="G247">
        <v>815</v>
      </c>
      <c r="H247">
        <v>1</v>
      </c>
      <c r="I247">
        <v>0</v>
      </c>
      <c r="J247" s="11">
        <f t="shared" si="9"/>
        <v>1</v>
      </c>
      <c r="K247" s="2">
        <v>46063</v>
      </c>
      <c r="L247" t="s">
        <v>21</v>
      </c>
      <c r="M247" s="6">
        <v>0</v>
      </c>
      <c r="N247" s="8"/>
      <c r="O247" s="8">
        <v>1</v>
      </c>
      <c r="P247" s="8"/>
      <c r="Q247" s="8"/>
      <c r="R247" s="8"/>
      <c r="AC247" s="3">
        <f t="shared" si="10"/>
        <v>1</v>
      </c>
      <c r="AD247" s="38">
        <f t="shared" si="11"/>
        <v>1</v>
      </c>
    </row>
    <row r="248" spans="1:30" customFormat="1" x14ac:dyDescent="0.25">
      <c r="A248" t="s">
        <v>1076</v>
      </c>
      <c r="B248" s="1"/>
      <c r="C248" s="1" t="s">
        <v>1080</v>
      </c>
      <c r="D248" s="3" t="s">
        <v>1081</v>
      </c>
      <c r="E248" s="3" t="s">
        <v>1082</v>
      </c>
      <c r="F248" t="s">
        <v>14</v>
      </c>
      <c r="G248">
        <v>2666</v>
      </c>
      <c r="H248">
        <v>4</v>
      </c>
      <c r="I248">
        <v>0</v>
      </c>
      <c r="J248" s="11">
        <f t="shared" si="9"/>
        <v>4</v>
      </c>
      <c r="K248" s="2">
        <v>45986</v>
      </c>
      <c r="L248" t="s">
        <v>16</v>
      </c>
      <c r="M248" s="6">
        <v>1</v>
      </c>
      <c r="N248" s="8">
        <v>2</v>
      </c>
      <c r="O248" s="8">
        <v>1</v>
      </c>
      <c r="P248" s="8"/>
      <c r="Q248" s="8"/>
      <c r="R248" s="8"/>
      <c r="AC248" s="3">
        <f t="shared" si="10"/>
        <v>3</v>
      </c>
      <c r="AD248" s="38">
        <f t="shared" si="11"/>
        <v>3</v>
      </c>
    </row>
    <row r="249" spans="1:30" customFormat="1" x14ac:dyDescent="0.25">
      <c r="A249" t="s">
        <v>1083</v>
      </c>
      <c r="B249" s="1"/>
      <c r="C249" s="1" t="s">
        <v>1087</v>
      </c>
      <c r="D249" s="3" t="s">
        <v>1088</v>
      </c>
      <c r="E249" s="3" t="s">
        <v>1089</v>
      </c>
      <c r="F249" t="s">
        <v>14</v>
      </c>
      <c r="G249">
        <v>492</v>
      </c>
      <c r="H249">
        <v>1</v>
      </c>
      <c r="I249">
        <v>0</v>
      </c>
      <c r="J249" s="11">
        <f t="shared" si="9"/>
        <v>1</v>
      </c>
      <c r="K249" s="2">
        <v>45104</v>
      </c>
      <c r="L249" t="s">
        <v>76</v>
      </c>
      <c r="M249" s="6">
        <v>1</v>
      </c>
      <c r="N249" s="8"/>
      <c r="O249" s="8"/>
      <c r="P249" s="8"/>
      <c r="Q249" s="8"/>
      <c r="R249" s="8"/>
      <c r="AC249" s="3">
        <f t="shared" si="10"/>
        <v>0</v>
      </c>
      <c r="AD249" s="38">
        <f t="shared" si="11"/>
        <v>0</v>
      </c>
    </row>
    <row r="250" spans="1:30" customFormat="1" x14ac:dyDescent="0.25">
      <c r="A250" t="s">
        <v>1083</v>
      </c>
      <c r="B250" s="1"/>
      <c r="C250" s="1" t="s">
        <v>1093</v>
      </c>
      <c r="D250" s="3" t="s">
        <v>1094</v>
      </c>
      <c r="E250" s="3" t="s">
        <v>1095</v>
      </c>
      <c r="F250" t="s">
        <v>15</v>
      </c>
      <c r="G250">
        <v>0</v>
      </c>
      <c r="H250">
        <v>3</v>
      </c>
      <c r="I250">
        <v>0</v>
      </c>
      <c r="J250" s="11">
        <f t="shared" si="9"/>
        <v>3</v>
      </c>
      <c r="K250" s="2">
        <v>45758</v>
      </c>
      <c r="L250" t="s">
        <v>76</v>
      </c>
      <c r="M250" s="6">
        <v>3</v>
      </c>
      <c r="N250" s="8"/>
      <c r="O250" s="8"/>
      <c r="P250" s="8"/>
      <c r="Q250" s="8"/>
      <c r="R250" s="8"/>
      <c r="AC250" s="3">
        <f t="shared" si="10"/>
        <v>0</v>
      </c>
      <c r="AD250" s="38">
        <f t="shared" si="11"/>
        <v>0</v>
      </c>
    </row>
    <row r="251" spans="1:30" customFormat="1" x14ac:dyDescent="0.25">
      <c r="A251" t="s">
        <v>1101</v>
      </c>
      <c r="B251" s="1"/>
      <c r="C251" s="1" t="s">
        <v>1102</v>
      </c>
      <c r="D251" s="3" t="s">
        <v>1103</v>
      </c>
      <c r="E251" s="3" t="s">
        <v>1104</v>
      </c>
      <c r="F251" t="s">
        <v>14</v>
      </c>
      <c r="G251">
        <v>0</v>
      </c>
      <c r="H251">
        <v>1</v>
      </c>
      <c r="I251">
        <v>0</v>
      </c>
      <c r="J251" s="11">
        <f t="shared" si="9"/>
        <v>1</v>
      </c>
      <c r="K251" s="2">
        <v>45769</v>
      </c>
      <c r="L251" t="s">
        <v>16</v>
      </c>
      <c r="M251" s="6">
        <v>0</v>
      </c>
      <c r="N251" s="8">
        <v>1</v>
      </c>
      <c r="O251" s="8"/>
      <c r="P251" s="8"/>
      <c r="Q251" s="8"/>
      <c r="R251" s="8"/>
      <c r="AC251" s="3">
        <f t="shared" si="10"/>
        <v>1</v>
      </c>
      <c r="AD251" s="38">
        <f t="shared" si="11"/>
        <v>1</v>
      </c>
    </row>
    <row r="252" spans="1:30" customFormat="1" x14ac:dyDescent="0.25">
      <c r="A252" t="s">
        <v>1101</v>
      </c>
      <c r="B252" s="1"/>
      <c r="C252" s="1" t="s">
        <v>1105</v>
      </c>
      <c r="D252" s="3" t="s">
        <v>1106</v>
      </c>
      <c r="E252" s="3" t="s">
        <v>1107</v>
      </c>
      <c r="F252" t="s">
        <v>15</v>
      </c>
      <c r="G252">
        <v>1686</v>
      </c>
      <c r="H252">
        <v>2</v>
      </c>
      <c r="I252">
        <v>0</v>
      </c>
      <c r="J252" s="11">
        <f t="shared" si="9"/>
        <v>2</v>
      </c>
      <c r="K252" s="2">
        <v>45800</v>
      </c>
      <c r="L252" t="s">
        <v>76</v>
      </c>
      <c r="M252" s="6">
        <v>2</v>
      </c>
      <c r="N252" s="8"/>
      <c r="O252" s="8"/>
      <c r="P252" s="8"/>
      <c r="Q252" s="8"/>
      <c r="R252" s="8"/>
      <c r="AC252" s="3">
        <f t="shared" si="10"/>
        <v>0</v>
      </c>
      <c r="AD252" s="38">
        <f t="shared" si="11"/>
        <v>0</v>
      </c>
    </row>
    <row r="253" spans="1:30" customFormat="1" x14ac:dyDescent="0.25">
      <c r="A253" t="s">
        <v>1101</v>
      </c>
      <c r="B253" s="1"/>
      <c r="C253" s="1" t="s">
        <v>1108</v>
      </c>
      <c r="D253" s="3" t="s">
        <v>1109</v>
      </c>
      <c r="E253" s="3" t="s">
        <v>1110</v>
      </c>
      <c r="F253" t="s">
        <v>14</v>
      </c>
      <c r="G253">
        <v>1388</v>
      </c>
      <c r="H253">
        <v>1</v>
      </c>
      <c r="I253">
        <v>0</v>
      </c>
      <c r="J253" s="11">
        <f t="shared" si="9"/>
        <v>1</v>
      </c>
      <c r="K253" s="2">
        <v>46059</v>
      </c>
      <c r="L253" t="s">
        <v>21</v>
      </c>
      <c r="M253" s="6">
        <v>0</v>
      </c>
      <c r="N253" s="8"/>
      <c r="O253" s="8">
        <v>1</v>
      </c>
      <c r="P253" s="8"/>
      <c r="Q253" s="8"/>
      <c r="R253" s="8"/>
      <c r="AC253" s="3">
        <f t="shared" si="10"/>
        <v>1</v>
      </c>
      <c r="AD253" s="38">
        <f t="shared" si="11"/>
        <v>1</v>
      </c>
    </row>
    <row r="254" spans="1:30" customFormat="1" x14ac:dyDescent="0.25">
      <c r="A254" t="s">
        <v>1111</v>
      </c>
      <c r="B254" s="1"/>
      <c r="C254" s="1" t="s">
        <v>1120</v>
      </c>
      <c r="D254" s="3" t="s">
        <v>1121</v>
      </c>
      <c r="E254" s="3" t="s">
        <v>1122</v>
      </c>
      <c r="F254" t="s">
        <v>14</v>
      </c>
      <c r="G254">
        <v>1.71</v>
      </c>
      <c r="H254">
        <v>2</v>
      </c>
      <c r="I254">
        <v>1</v>
      </c>
      <c r="J254" s="11">
        <f t="shared" si="9"/>
        <v>1</v>
      </c>
      <c r="K254" s="2">
        <v>42801</v>
      </c>
      <c r="L254" t="s">
        <v>76</v>
      </c>
      <c r="M254" s="6">
        <v>1</v>
      </c>
      <c r="N254" s="8"/>
      <c r="O254" s="8"/>
      <c r="P254" s="8"/>
      <c r="Q254" s="8"/>
      <c r="R254" s="8"/>
      <c r="AC254" s="3">
        <f t="shared" si="10"/>
        <v>0</v>
      </c>
      <c r="AD254" s="38">
        <f t="shared" si="11"/>
        <v>0</v>
      </c>
    </row>
    <row r="255" spans="1:30" customFormat="1" x14ac:dyDescent="0.25">
      <c r="A255" t="s">
        <v>1111</v>
      </c>
      <c r="B255" s="1"/>
      <c r="C255" s="1" t="s">
        <v>1123</v>
      </c>
      <c r="D255" s="3" t="s">
        <v>1124</v>
      </c>
      <c r="E255" s="3" t="s">
        <v>1125</v>
      </c>
      <c r="F255" t="s">
        <v>15</v>
      </c>
      <c r="G255">
        <v>1037</v>
      </c>
      <c r="H255">
        <v>1</v>
      </c>
      <c r="I255">
        <v>0</v>
      </c>
      <c r="J255" s="11">
        <f t="shared" si="9"/>
        <v>1</v>
      </c>
      <c r="K255" s="2">
        <v>43768</v>
      </c>
      <c r="L255" t="s">
        <v>16</v>
      </c>
      <c r="M255" s="6">
        <v>0</v>
      </c>
      <c r="N255" s="8">
        <v>1</v>
      </c>
      <c r="O255" s="8"/>
      <c r="P255" s="8"/>
      <c r="Q255" s="8"/>
      <c r="R255" s="8"/>
      <c r="AC255" s="3">
        <f t="shared" si="10"/>
        <v>1</v>
      </c>
      <c r="AD255" s="38">
        <f t="shared" si="11"/>
        <v>1</v>
      </c>
    </row>
    <row r="256" spans="1:30" customFormat="1" x14ac:dyDescent="0.25">
      <c r="A256" t="s">
        <v>1111</v>
      </c>
      <c r="B256" s="1"/>
      <c r="C256" s="1" t="s">
        <v>1126</v>
      </c>
      <c r="D256" s="3" t="s">
        <v>1127</v>
      </c>
      <c r="E256" s="3" t="s">
        <v>1128</v>
      </c>
      <c r="F256" t="s">
        <v>14</v>
      </c>
      <c r="G256">
        <v>1693</v>
      </c>
      <c r="H256">
        <v>1</v>
      </c>
      <c r="I256">
        <v>0</v>
      </c>
      <c r="J256" s="11">
        <f t="shared" si="9"/>
        <v>1</v>
      </c>
      <c r="K256" s="2">
        <v>44616</v>
      </c>
      <c r="L256" t="s">
        <v>16</v>
      </c>
      <c r="M256" s="6">
        <v>0</v>
      </c>
      <c r="N256" s="8">
        <v>1</v>
      </c>
      <c r="O256" s="8"/>
      <c r="P256" s="8"/>
      <c r="Q256" s="8"/>
      <c r="R256" s="8"/>
      <c r="AC256" s="3">
        <f t="shared" si="10"/>
        <v>1</v>
      </c>
      <c r="AD256" s="38">
        <f t="shared" si="11"/>
        <v>1</v>
      </c>
    </row>
    <row r="257" spans="1:30" customFormat="1" x14ac:dyDescent="0.25">
      <c r="A257" t="s">
        <v>1111</v>
      </c>
      <c r="B257" s="1"/>
      <c r="C257" s="1" t="s">
        <v>1129</v>
      </c>
      <c r="D257" s="3" t="s">
        <v>1130</v>
      </c>
      <c r="E257" s="3" t="s">
        <v>1131</v>
      </c>
      <c r="F257" t="s">
        <v>15</v>
      </c>
      <c r="G257">
        <v>1849</v>
      </c>
      <c r="H257">
        <v>1</v>
      </c>
      <c r="I257">
        <v>0</v>
      </c>
      <c r="J257" s="11">
        <f t="shared" si="9"/>
        <v>1</v>
      </c>
      <c r="K257" s="2">
        <v>44774</v>
      </c>
      <c r="L257" t="s">
        <v>21</v>
      </c>
      <c r="M257" s="6">
        <v>0</v>
      </c>
      <c r="N257" s="8"/>
      <c r="O257" s="8">
        <v>1</v>
      </c>
      <c r="P257" s="8"/>
      <c r="Q257" s="8"/>
      <c r="R257" s="8"/>
      <c r="AC257" s="3">
        <f t="shared" si="10"/>
        <v>1</v>
      </c>
      <c r="AD257" s="38">
        <f t="shared" si="11"/>
        <v>1</v>
      </c>
    </row>
    <row r="258" spans="1:30" customFormat="1" x14ac:dyDescent="0.25">
      <c r="A258" t="s">
        <v>1111</v>
      </c>
      <c r="B258" s="1"/>
      <c r="C258" s="1" t="s">
        <v>1132</v>
      </c>
      <c r="D258" s="3" t="s">
        <v>1133</v>
      </c>
      <c r="E258" s="3" t="s">
        <v>1134</v>
      </c>
      <c r="F258" t="s">
        <v>15</v>
      </c>
      <c r="G258">
        <v>963</v>
      </c>
      <c r="H258">
        <v>1</v>
      </c>
      <c r="I258">
        <v>0</v>
      </c>
      <c r="J258" s="11">
        <f t="shared" si="9"/>
        <v>1</v>
      </c>
      <c r="K258" s="2">
        <v>44854</v>
      </c>
      <c r="L258" t="s">
        <v>76</v>
      </c>
      <c r="M258" s="6">
        <v>1</v>
      </c>
      <c r="N258" s="8"/>
      <c r="O258" s="8"/>
      <c r="P258" s="8"/>
      <c r="Q258" s="8"/>
      <c r="R258" s="8"/>
      <c r="AC258" s="3">
        <f t="shared" si="10"/>
        <v>0</v>
      </c>
      <c r="AD258" s="38">
        <f t="shared" si="11"/>
        <v>0</v>
      </c>
    </row>
    <row r="259" spans="1:30" customFormat="1" x14ac:dyDescent="0.25">
      <c r="A259" t="s">
        <v>1111</v>
      </c>
      <c r="B259" s="1"/>
      <c r="C259" s="1" t="s">
        <v>1135</v>
      </c>
      <c r="D259" s="3" t="s">
        <v>1136</v>
      </c>
      <c r="E259" s="3" t="s">
        <v>1137</v>
      </c>
      <c r="F259" t="s">
        <v>15</v>
      </c>
      <c r="G259">
        <v>1636</v>
      </c>
      <c r="H259">
        <v>1</v>
      </c>
      <c r="I259">
        <v>0</v>
      </c>
      <c r="J259" s="11">
        <f t="shared" ref="J259:J322" si="12">SUM(H259,-I259)</f>
        <v>1</v>
      </c>
      <c r="K259" s="2">
        <v>45201</v>
      </c>
      <c r="L259" t="s">
        <v>76</v>
      </c>
      <c r="M259" s="6">
        <v>1</v>
      </c>
      <c r="N259" s="8"/>
      <c r="O259" s="8"/>
      <c r="P259" s="8"/>
      <c r="Q259" s="8"/>
      <c r="R259" s="8"/>
      <c r="AC259" s="3">
        <f t="shared" ref="AC259:AC322" si="13">SUM(N259:AB259)</f>
        <v>0</v>
      </c>
      <c r="AD259" s="38">
        <f t="shared" ref="AD259:AD322" si="14">SUM(N259:R259)</f>
        <v>0</v>
      </c>
    </row>
    <row r="260" spans="1:30" customFormat="1" x14ac:dyDescent="0.25">
      <c r="A260" t="s">
        <v>1111</v>
      </c>
      <c r="B260" s="1"/>
      <c r="C260" s="1" t="s">
        <v>1138</v>
      </c>
      <c r="D260" s="3" t="s">
        <v>1139</v>
      </c>
      <c r="E260" s="3" t="s">
        <v>1140</v>
      </c>
      <c r="F260" t="s">
        <v>14</v>
      </c>
      <c r="G260">
        <v>3394</v>
      </c>
      <c r="H260">
        <v>2</v>
      </c>
      <c r="I260">
        <v>0</v>
      </c>
      <c r="J260" s="11">
        <f t="shared" si="12"/>
        <v>2</v>
      </c>
      <c r="K260" s="2">
        <v>45267</v>
      </c>
      <c r="L260" t="s">
        <v>16</v>
      </c>
      <c r="M260" s="6">
        <v>0</v>
      </c>
      <c r="N260" s="8">
        <v>1</v>
      </c>
      <c r="O260" s="8">
        <v>1</v>
      </c>
      <c r="P260" s="8"/>
      <c r="Q260" s="8"/>
      <c r="R260" s="8"/>
      <c r="AC260" s="3">
        <f t="shared" si="13"/>
        <v>2</v>
      </c>
      <c r="AD260" s="38">
        <f t="shared" si="14"/>
        <v>2</v>
      </c>
    </row>
    <row r="261" spans="1:30" customFormat="1" x14ac:dyDescent="0.25">
      <c r="A261" t="s">
        <v>1111</v>
      </c>
      <c r="B261" s="1"/>
      <c r="C261" s="1" t="s">
        <v>1141</v>
      </c>
      <c r="D261" s="3" t="s">
        <v>1142</v>
      </c>
      <c r="E261" s="3" t="s">
        <v>945</v>
      </c>
      <c r="F261" t="s">
        <v>14</v>
      </c>
      <c r="G261">
        <v>623</v>
      </c>
      <c r="H261">
        <v>1</v>
      </c>
      <c r="I261">
        <v>0</v>
      </c>
      <c r="J261" s="11">
        <f t="shared" si="12"/>
        <v>1</v>
      </c>
      <c r="K261" s="2">
        <v>45317</v>
      </c>
      <c r="L261" t="s">
        <v>21</v>
      </c>
      <c r="M261" s="6">
        <v>0</v>
      </c>
      <c r="N261" s="8"/>
      <c r="O261" s="8">
        <v>1</v>
      </c>
      <c r="P261" s="8"/>
      <c r="Q261" s="8"/>
      <c r="R261" s="8"/>
      <c r="AC261" s="3">
        <f t="shared" si="13"/>
        <v>1</v>
      </c>
      <c r="AD261" s="38">
        <f t="shared" si="14"/>
        <v>1</v>
      </c>
    </row>
    <row r="262" spans="1:30" customFormat="1" x14ac:dyDescent="0.25">
      <c r="A262" t="s">
        <v>1111</v>
      </c>
      <c r="B262" s="1"/>
      <c r="C262" s="1" t="s">
        <v>1143</v>
      </c>
      <c r="D262" s="3" t="s">
        <v>1142</v>
      </c>
      <c r="E262" s="3" t="s">
        <v>1144</v>
      </c>
      <c r="F262" t="s">
        <v>14</v>
      </c>
      <c r="G262">
        <v>556</v>
      </c>
      <c r="H262">
        <v>2</v>
      </c>
      <c r="I262">
        <v>0</v>
      </c>
      <c r="J262" s="11">
        <f t="shared" si="12"/>
        <v>2</v>
      </c>
      <c r="K262" s="2">
        <v>45320</v>
      </c>
      <c r="L262" t="s">
        <v>21</v>
      </c>
      <c r="M262" s="6">
        <v>0</v>
      </c>
      <c r="N262" s="8"/>
      <c r="O262" s="8">
        <v>1</v>
      </c>
      <c r="P262" s="8">
        <v>1</v>
      </c>
      <c r="Q262" s="8"/>
      <c r="R262" s="8"/>
      <c r="AC262" s="3">
        <f t="shared" si="13"/>
        <v>2</v>
      </c>
      <c r="AD262" s="38">
        <f t="shared" si="14"/>
        <v>2</v>
      </c>
    </row>
    <row r="263" spans="1:30" customFormat="1" x14ac:dyDescent="0.25">
      <c r="A263" t="s">
        <v>1111</v>
      </c>
      <c r="B263" s="1"/>
      <c r="C263" s="1" t="s">
        <v>1145</v>
      </c>
      <c r="D263" s="3" t="s">
        <v>1136</v>
      </c>
      <c r="E263" s="3" t="s">
        <v>1146</v>
      </c>
      <c r="F263" t="s">
        <v>14</v>
      </c>
      <c r="G263">
        <v>1636</v>
      </c>
      <c r="H263">
        <v>1</v>
      </c>
      <c r="I263">
        <v>0</v>
      </c>
      <c r="J263" s="11">
        <f t="shared" si="12"/>
        <v>1</v>
      </c>
      <c r="K263" s="2">
        <v>45393</v>
      </c>
      <c r="L263" t="s">
        <v>16</v>
      </c>
      <c r="M263" s="6">
        <v>0</v>
      </c>
      <c r="N263" s="8">
        <v>1</v>
      </c>
      <c r="O263" s="8"/>
      <c r="P263" s="8"/>
      <c r="Q263" s="8"/>
      <c r="R263" s="8"/>
      <c r="AC263" s="3">
        <f t="shared" si="13"/>
        <v>1</v>
      </c>
      <c r="AD263" s="38">
        <f t="shared" si="14"/>
        <v>1</v>
      </c>
    </row>
    <row r="264" spans="1:30" customFormat="1" x14ac:dyDescent="0.25">
      <c r="A264" t="s">
        <v>1111</v>
      </c>
      <c r="B264" s="1"/>
      <c r="C264" s="1" t="s">
        <v>1147</v>
      </c>
      <c r="D264" s="3" t="s">
        <v>1148</v>
      </c>
      <c r="E264" s="3" t="s">
        <v>1149</v>
      </c>
      <c r="F264" t="s">
        <v>15</v>
      </c>
      <c r="G264">
        <v>1644</v>
      </c>
      <c r="H264">
        <v>1</v>
      </c>
      <c r="I264">
        <v>0</v>
      </c>
      <c r="J264" s="11">
        <f t="shared" si="12"/>
        <v>1</v>
      </c>
      <c r="K264" s="2">
        <v>45511</v>
      </c>
      <c r="L264" t="s">
        <v>21</v>
      </c>
      <c r="M264" s="6">
        <v>0</v>
      </c>
      <c r="N264" s="8"/>
      <c r="O264" s="8">
        <v>1</v>
      </c>
      <c r="P264" s="8"/>
      <c r="Q264" s="8"/>
      <c r="R264" s="8"/>
      <c r="AC264" s="3">
        <f t="shared" si="13"/>
        <v>1</v>
      </c>
      <c r="AD264" s="38">
        <f t="shared" si="14"/>
        <v>1</v>
      </c>
    </row>
    <row r="265" spans="1:30" customFormat="1" x14ac:dyDescent="0.25">
      <c r="A265" t="s">
        <v>1111</v>
      </c>
      <c r="B265" s="1"/>
      <c r="C265" s="1" t="s">
        <v>1153</v>
      </c>
      <c r="D265" s="3" t="s">
        <v>1154</v>
      </c>
      <c r="E265" s="3" t="s">
        <v>1155</v>
      </c>
      <c r="F265" t="s">
        <v>15</v>
      </c>
      <c r="G265">
        <v>834</v>
      </c>
      <c r="H265">
        <v>1</v>
      </c>
      <c r="I265">
        <v>0</v>
      </c>
      <c r="J265" s="11">
        <f t="shared" si="12"/>
        <v>1</v>
      </c>
      <c r="K265" s="2">
        <v>45847</v>
      </c>
      <c r="L265" t="s">
        <v>21</v>
      </c>
      <c r="M265" s="6">
        <v>0</v>
      </c>
      <c r="N265" s="8"/>
      <c r="O265" s="8">
        <v>1</v>
      </c>
      <c r="P265" s="8"/>
      <c r="Q265" s="8"/>
      <c r="R265" s="8"/>
      <c r="AC265" s="3">
        <f t="shared" si="13"/>
        <v>1</v>
      </c>
      <c r="AD265" s="38">
        <f t="shared" si="14"/>
        <v>1</v>
      </c>
    </row>
    <row r="266" spans="1:30" customFormat="1" x14ac:dyDescent="0.25">
      <c r="A266" t="s">
        <v>1111</v>
      </c>
      <c r="B266" s="1"/>
      <c r="C266" s="1" t="s">
        <v>1156</v>
      </c>
      <c r="D266" s="3" t="s">
        <v>1157</v>
      </c>
      <c r="E266" s="3" t="s">
        <v>1158</v>
      </c>
      <c r="F266" t="s">
        <v>14</v>
      </c>
      <c r="G266">
        <v>3377</v>
      </c>
      <c r="H266">
        <v>1</v>
      </c>
      <c r="I266">
        <v>0</v>
      </c>
      <c r="J266" s="11">
        <f t="shared" si="12"/>
        <v>1</v>
      </c>
      <c r="K266" s="2">
        <v>45855</v>
      </c>
      <c r="L266" t="s">
        <v>21</v>
      </c>
      <c r="M266" s="6">
        <v>0</v>
      </c>
      <c r="N266" s="8"/>
      <c r="O266" s="8">
        <v>1</v>
      </c>
      <c r="P266" s="8"/>
      <c r="Q266" s="8"/>
      <c r="R266" s="8"/>
      <c r="AC266" s="3">
        <f t="shared" si="13"/>
        <v>1</v>
      </c>
      <c r="AD266" s="38">
        <f t="shared" si="14"/>
        <v>1</v>
      </c>
    </row>
    <row r="267" spans="1:30" customFormat="1" x14ac:dyDescent="0.25">
      <c r="A267" t="s">
        <v>1111</v>
      </c>
      <c r="B267" s="1"/>
      <c r="C267" s="1" t="s">
        <v>1159</v>
      </c>
      <c r="D267" s="3" t="s">
        <v>1160</v>
      </c>
      <c r="E267" s="3" t="s">
        <v>1161</v>
      </c>
      <c r="F267" t="s">
        <v>14</v>
      </c>
      <c r="G267">
        <v>0</v>
      </c>
      <c r="H267">
        <v>1</v>
      </c>
      <c r="I267">
        <v>0</v>
      </c>
      <c r="J267" s="11">
        <f t="shared" si="12"/>
        <v>1</v>
      </c>
      <c r="K267" s="2">
        <v>45880</v>
      </c>
      <c r="L267" t="s">
        <v>21</v>
      </c>
      <c r="M267" s="6">
        <v>0</v>
      </c>
      <c r="N267" s="8"/>
      <c r="O267" s="8">
        <v>1</v>
      </c>
      <c r="P267" s="8"/>
      <c r="Q267" s="8"/>
      <c r="R267" s="8"/>
      <c r="AC267" s="3">
        <f t="shared" si="13"/>
        <v>1</v>
      </c>
      <c r="AD267" s="38">
        <f t="shared" si="14"/>
        <v>1</v>
      </c>
    </row>
    <row r="268" spans="1:30" customFormat="1" x14ac:dyDescent="0.25">
      <c r="A268" t="s">
        <v>1111</v>
      </c>
      <c r="B268" s="1"/>
      <c r="C268" s="1" t="s">
        <v>1162</v>
      </c>
      <c r="D268" s="3" t="s">
        <v>1163</v>
      </c>
      <c r="E268" s="3" t="s">
        <v>1164</v>
      </c>
      <c r="F268" t="s">
        <v>15</v>
      </c>
      <c r="G268">
        <v>25329</v>
      </c>
      <c r="H268">
        <v>1</v>
      </c>
      <c r="I268">
        <v>0</v>
      </c>
      <c r="J268" s="11">
        <f t="shared" si="12"/>
        <v>1</v>
      </c>
      <c r="K268" s="2">
        <v>45982</v>
      </c>
      <c r="L268" t="s">
        <v>16</v>
      </c>
      <c r="M268" s="6">
        <v>0</v>
      </c>
      <c r="N268" s="8">
        <v>1</v>
      </c>
      <c r="O268" s="8"/>
      <c r="P268" s="8"/>
      <c r="Q268" s="8"/>
      <c r="R268" s="8"/>
      <c r="AC268" s="3">
        <f t="shared" si="13"/>
        <v>1</v>
      </c>
      <c r="AD268" s="38">
        <f t="shared" si="14"/>
        <v>1</v>
      </c>
    </row>
    <row r="269" spans="1:30" customFormat="1" x14ac:dyDescent="0.25">
      <c r="A269" t="s">
        <v>1111</v>
      </c>
      <c r="B269" s="1"/>
      <c r="C269" s="1" t="s">
        <v>1165</v>
      </c>
      <c r="D269" s="3" t="s">
        <v>1166</v>
      </c>
      <c r="E269" s="3" t="s">
        <v>1167</v>
      </c>
      <c r="F269" t="s">
        <v>14</v>
      </c>
      <c r="G269">
        <v>8759</v>
      </c>
      <c r="H269">
        <v>1</v>
      </c>
      <c r="I269">
        <v>0</v>
      </c>
      <c r="J269" s="11">
        <f t="shared" si="12"/>
        <v>1</v>
      </c>
      <c r="K269" s="2">
        <v>46037</v>
      </c>
      <c r="L269" t="s">
        <v>21</v>
      </c>
      <c r="M269" s="6">
        <v>0</v>
      </c>
      <c r="N269" s="8"/>
      <c r="O269" s="8">
        <v>1</v>
      </c>
      <c r="P269" s="8"/>
      <c r="Q269" s="8"/>
      <c r="R269" s="8"/>
      <c r="AC269" s="3">
        <f t="shared" si="13"/>
        <v>1</v>
      </c>
      <c r="AD269" s="38">
        <f t="shared" si="14"/>
        <v>1</v>
      </c>
    </row>
    <row r="270" spans="1:30" customFormat="1" x14ac:dyDescent="0.25">
      <c r="A270" t="s">
        <v>1171</v>
      </c>
      <c r="B270" s="1"/>
      <c r="C270" s="1" t="s">
        <v>1172</v>
      </c>
      <c r="D270" s="3" t="s">
        <v>1173</v>
      </c>
      <c r="E270" s="3" t="s">
        <v>1174</v>
      </c>
      <c r="F270" t="s">
        <v>15</v>
      </c>
      <c r="G270">
        <v>0.15</v>
      </c>
      <c r="H270">
        <v>2</v>
      </c>
      <c r="I270">
        <v>0</v>
      </c>
      <c r="J270" s="11">
        <f t="shared" si="12"/>
        <v>2</v>
      </c>
      <c r="K270" s="2">
        <v>40610</v>
      </c>
      <c r="L270" t="s">
        <v>16</v>
      </c>
      <c r="M270" s="6">
        <v>0</v>
      </c>
      <c r="N270" s="8"/>
      <c r="O270" s="8"/>
      <c r="P270" s="8"/>
      <c r="Q270" s="8"/>
      <c r="R270" s="8"/>
      <c r="AC270" s="3">
        <f t="shared" si="13"/>
        <v>0</v>
      </c>
      <c r="AD270" s="38">
        <f t="shared" si="14"/>
        <v>0</v>
      </c>
    </row>
    <row r="271" spans="1:30" customFormat="1" x14ac:dyDescent="0.25">
      <c r="A271" t="s">
        <v>1171</v>
      </c>
      <c r="B271" s="1"/>
      <c r="C271" s="1" t="s">
        <v>1175</v>
      </c>
      <c r="D271" s="3" t="s">
        <v>1176</v>
      </c>
      <c r="E271" s="3" t="s">
        <v>1177</v>
      </c>
      <c r="F271" t="s">
        <v>14</v>
      </c>
      <c r="G271">
        <v>0.09</v>
      </c>
      <c r="H271">
        <v>1</v>
      </c>
      <c r="I271">
        <v>0</v>
      </c>
      <c r="J271" s="11">
        <f t="shared" si="12"/>
        <v>1</v>
      </c>
      <c r="K271" s="2">
        <v>42538</v>
      </c>
      <c r="L271" t="s">
        <v>16</v>
      </c>
      <c r="M271" s="6">
        <v>0</v>
      </c>
      <c r="N271" s="8"/>
      <c r="O271" s="8"/>
      <c r="P271" s="8"/>
      <c r="Q271" s="8"/>
      <c r="R271" s="8"/>
      <c r="AC271" s="3">
        <f t="shared" si="13"/>
        <v>0</v>
      </c>
      <c r="AD271" s="38">
        <f t="shared" si="14"/>
        <v>0</v>
      </c>
    </row>
    <row r="272" spans="1:30" customFormat="1" x14ac:dyDescent="0.25">
      <c r="A272" t="s">
        <v>1171</v>
      </c>
      <c r="B272" s="1"/>
      <c r="C272" s="1" t="s">
        <v>1178</v>
      </c>
      <c r="D272" s="3" t="s">
        <v>1179</v>
      </c>
      <c r="E272" s="3" t="s">
        <v>1180</v>
      </c>
      <c r="F272" t="s">
        <v>15</v>
      </c>
      <c r="G272">
        <v>1676</v>
      </c>
      <c r="H272">
        <v>2</v>
      </c>
      <c r="I272">
        <v>0</v>
      </c>
      <c r="J272" s="11">
        <f t="shared" si="12"/>
        <v>2</v>
      </c>
      <c r="K272" s="2">
        <v>43411</v>
      </c>
      <c r="L272" t="s">
        <v>76</v>
      </c>
      <c r="M272" s="6">
        <v>1</v>
      </c>
      <c r="N272" s="8"/>
      <c r="O272" s="8"/>
      <c r="P272" s="8"/>
      <c r="Q272" s="8"/>
      <c r="R272" s="8"/>
      <c r="AC272" s="3">
        <f t="shared" si="13"/>
        <v>0</v>
      </c>
      <c r="AD272" s="38">
        <f t="shared" si="14"/>
        <v>0</v>
      </c>
    </row>
    <row r="273" spans="1:30" customFormat="1" x14ac:dyDescent="0.25">
      <c r="A273" t="s">
        <v>1171</v>
      </c>
      <c r="B273" s="1"/>
      <c r="C273" s="1" t="s">
        <v>1181</v>
      </c>
      <c r="D273" s="3" t="s">
        <v>1182</v>
      </c>
      <c r="E273" s="3" t="s">
        <v>1183</v>
      </c>
      <c r="F273" t="s">
        <v>14</v>
      </c>
      <c r="G273">
        <v>1338</v>
      </c>
      <c r="H273">
        <v>2</v>
      </c>
      <c r="I273">
        <v>0</v>
      </c>
      <c r="J273" s="11">
        <f t="shared" si="12"/>
        <v>2</v>
      </c>
      <c r="K273" s="2">
        <v>44861</v>
      </c>
      <c r="L273" t="s">
        <v>16</v>
      </c>
      <c r="M273" s="6">
        <v>1</v>
      </c>
      <c r="N273" s="8">
        <v>1</v>
      </c>
      <c r="O273" s="8"/>
      <c r="P273" s="8"/>
      <c r="Q273" s="8"/>
      <c r="R273" s="8"/>
      <c r="AC273" s="3">
        <f t="shared" si="13"/>
        <v>1</v>
      </c>
      <c r="AD273" s="38">
        <f t="shared" si="14"/>
        <v>1</v>
      </c>
    </row>
    <row r="274" spans="1:30" customFormat="1" x14ac:dyDescent="0.25">
      <c r="A274" t="s">
        <v>1171</v>
      </c>
      <c r="B274" s="1"/>
      <c r="C274" s="1" t="s">
        <v>1184</v>
      </c>
      <c r="D274" s="3" t="s">
        <v>1185</v>
      </c>
      <c r="E274" s="3" t="s">
        <v>1186</v>
      </c>
      <c r="F274" t="s">
        <v>15</v>
      </c>
      <c r="G274">
        <v>3634</v>
      </c>
      <c r="H274">
        <v>1</v>
      </c>
      <c r="I274">
        <v>0</v>
      </c>
      <c r="J274" s="11">
        <f t="shared" si="12"/>
        <v>1</v>
      </c>
      <c r="K274" s="2">
        <v>45127</v>
      </c>
      <c r="L274" t="s">
        <v>76</v>
      </c>
      <c r="M274" s="6">
        <v>1</v>
      </c>
      <c r="N274" s="8"/>
      <c r="O274" s="8"/>
      <c r="P274" s="8"/>
      <c r="Q274" s="8"/>
      <c r="R274" s="8"/>
      <c r="AC274" s="3">
        <f t="shared" si="13"/>
        <v>0</v>
      </c>
      <c r="AD274" s="38">
        <f t="shared" si="14"/>
        <v>0</v>
      </c>
    </row>
    <row r="275" spans="1:30" customFormat="1" x14ac:dyDescent="0.25">
      <c r="A275" t="s">
        <v>1171</v>
      </c>
      <c r="B275" s="1"/>
      <c r="C275" s="1" t="s">
        <v>1187</v>
      </c>
      <c r="D275" s="3" t="s">
        <v>1188</v>
      </c>
      <c r="E275" s="3" t="s">
        <v>1189</v>
      </c>
      <c r="F275" t="s">
        <v>15</v>
      </c>
      <c r="G275">
        <v>1012</v>
      </c>
      <c r="H275">
        <v>1</v>
      </c>
      <c r="I275">
        <v>0</v>
      </c>
      <c r="J275" s="11">
        <f t="shared" si="12"/>
        <v>1</v>
      </c>
      <c r="K275" s="2">
        <v>45607</v>
      </c>
      <c r="L275" t="s">
        <v>76</v>
      </c>
      <c r="M275" s="6">
        <v>1</v>
      </c>
      <c r="N275" s="8"/>
      <c r="O275" s="8"/>
      <c r="P275" s="8"/>
      <c r="Q275" s="8"/>
      <c r="R275" s="8"/>
      <c r="AC275" s="3">
        <f t="shared" si="13"/>
        <v>0</v>
      </c>
      <c r="AD275" s="38">
        <f t="shared" si="14"/>
        <v>0</v>
      </c>
    </row>
    <row r="276" spans="1:30" customFormat="1" x14ac:dyDescent="0.25">
      <c r="A276" t="s">
        <v>1193</v>
      </c>
      <c r="B276" s="1"/>
      <c r="C276" s="1" t="s">
        <v>1194</v>
      </c>
      <c r="D276" s="3" t="s">
        <v>1195</v>
      </c>
      <c r="E276" s="3" t="s">
        <v>1196</v>
      </c>
      <c r="F276" t="s">
        <v>15</v>
      </c>
      <c r="G276">
        <v>2306</v>
      </c>
      <c r="H276">
        <v>1</v>
      </c>
      <c r="I276">
        <v>0</v>
      </c>
      <c r="J276" s="11">
        <f t="shared" si="12"/>
        <v>1</v>
      </c>
      <c r="K276" s="2">
        <v>44886</v>
      </c>
      <c r="L276" t="s">
        <v>76</v>
      </c>
      <c r="M276" s="6">
        <v>1</v>
      </c>
      <c r="N276" s="8"/>
      <c r="O276" s="8"/>
      <c r="P276" s="8"/>
      <c r="Q276" s="8"/>
      <c r="R276" s="8"/>
      <c r="AC276" s="3">
        <f t="shared" si="13"/>
        <v>0</v>
      </c>
      <c r="AD276" s="38">
        <f t="shared" si="14"/>
        <v>0</v>
      </c>
    </row>
    <row r="277" spans="1:30" customFormat="1" x14ac:dyDescent="0.25">
      <c r="A277" t="s">
        <v>1200</v>
      </c>
      <c r="B277" s="1"/>
      <c r="C277" s="1" t="s">
        <v>1201</v>
      </c>
      <c r="D277" s="3" t="s">
        <v>1202</v>
      </c>
      <c r="E277" s="3" t="s">
        <v>1203</v>
      </c>
      <c r="F277" t="s">
        <v>15</v>
      </c>
      <c r="G277">
        <v>1555</v>
      </c>
      <c r="H277">
        <v>2</v>
      </c>
      <c r="I277">
        <v>0</v>
      </c>
      <c r="J277" s="11">
        <f t="shared" si="12"/>
        <v>2</v>
      </c>
      <c r="K277" s="2">
        <v>45170</v>
      </c>
      <c r="L277" t="s">
        <v>16</v>
      </c>
      <c r="M277" s="6">
        <v>1</v>
      </c>
      <c r="N277" s="8">
        <v>1</v>
      </c>
      <c r="O277" s="8"/>
      <c r="P277" s="8"/>
      <c r="Q277" s="8"/>
      <c r="R277" s="8"/>
      <c r="AC277" s="3">
        <f t="shared" si="13"/>
        <v>1</v>
      </c>
      <c r="AD277" s="38">
        <f t="shared" si="14"/>
        <v>1</v>
      </c>
    </row>
    <row r="278" spans="1:30" customFormat="1" x14ac:dyDescent="0.25">
      <c r="A278" t="s">
        <v>1200</v>
      </c>
      <c r="B278" s="1"/>
      <c r="C278" s="1" t="s">
        <v>1204</v>
      </c>
      <c r="D278" s="3" t="s">
        <v>1205</v>
      </c>
      <c r="E278" s="3" t="s">
        <v>1206</v>
      </c>
      <c r="F278" t="s">
        <v>15</v>
      </c>
      <c r="G278">
        <v>1786</v>
      </c>
      <c r="H278">
        <v>1</v>
      </c>
      <c r="I278">
        <v>0</v>
      </c>
      <c r="J278" s="11">
        <f t="shared" si="12"/>
        <v>1</v>
      </c>
      <c r="K278" s="2">
        <v>45812</v>
      </c>
      <c r="L278" t="s">
        <v>21</v>
      </c>
      <c r="M278" s="6">
        <v>0</v>
      </c>
      <c r="N278" s="8"/>
      <c r="O278" s="8"/>
      <c r="P278" s="8">
        <v>1</v>
      </c>
      <c r="Q278" s="8"/>
      <c r="R278" s="8"/>
      <c r="AC278" s="3">
        <f t="shared" si="13"/>
        <v>1</v>
      </c>
      <c r="AD278" s="38">
        <f t="shared" si="14"/>
        <v>1</v>
      </c>
    </row>
    <row r="279" spans="1:30" customFormat="1" x14ac:dyDescent="0.25">
      <c r="A279" t="s">
        <v>1207</v>
      </c>
      <c r="B279" s="1"/>
      <c r="C279" s="1" t="s">
        <v>1208</v>
      </c>
      <c r="D279" s="3" t="s">
        <v>1209</v>
      </c>
      <c r="E279" s="3" t="s">
        <v>1210</v>
      </c>
      <c r="F279" t="s">
        <v>15</v>
      </c>
      <c r="G279">
        <v>1250</v>
      </c>
      <c r="H279">
        <v>1</v>
      </c>
      <c r="I279">
        <v>0</v>
      </c>
      <c r="J279" s="11">
        <f t="shared" si="12"/>
        <v>1</v>
      </c>
      <c r="K279" s="2">
        <v>45229</v>
      </c>
      <c r="L279" t="s">
        <v>16</v>
      </c>
      <c r="M279" s="6">
        <v>0</v>
      </c>
      <c r="N279" s="8">
        <v>1</v>
      </c>
      <c r="O279" s="8"/>
      <c r="P279" s="8"/>
      <c r="Q279" s="8"/>
      <c r="R279" s="8"/>
      <c r="AC279" s="3">
        <f t="shared" si="13"/>
        <v>1</v>
      </c>
      <c r="AD279" s="38">
        <f t="shared" si="14"/>
        <v>1</v>
      </c>
    </row>
    <row r="280" spans="1:30" customFormat="1" x14ac:dyDescent="0.25">
      <c r="A280" t="s">
        <v>1207</v>
      </c>
      <c r="B280" s="1"/>
      <c r="C280" s="1" t="s">
        <v>1211</v>
      </c>
      <c r="D280" s="3" t="s">
        <v>1212</v>
      </c>
      <c r="E280" s="3" t="s">
        <v>1213</v>
      </c>
      <c r="F280" t="s">
        <v>14</v>
      </c>
      <c r="G280">
        <v>1919</v>
      </c>
      <c r="H280">
        <v>1</v>
      </c>
      <c r="I280">
        <v>0</v>
      </c>
      <c r="J280" s="11">
        <f t="shared" si="12"/>
        <v>1</v>
      </c>
      <c r="K280" s="2">
        <v>45398</v>
      </c>
      <c r="L280" t="s">
        <v>16</v>
      </c>
      <c r="M280" s="6">
        <v>0</v>
      </c>
      <c r="N280" s="8">
        <v>1</v>
      </c>
      <c r="O280" s="8"/>
      <c r="P280" s="8"/>
      <c r="Q280" s="8"/>
      <c r="R280" s="8"/>
      <c r="AC280" s="3">
        <f t="shared" si="13"/>
        <v>1</v>
      </c>
      <c r="AD280" s="38">
        <f t="shared" si="14"/>
        <v>1</v>
      </c>
    </row>
    <row r="281" spans="1:30" customFormat="1" x14ac:dyDescent="0.25">
      <c r="A281" t="s">
        <v>1207</v>
      </c>
      <c r="B281" s="1"/>
      <c r="C281" s="1" t="s">
        <v>1214</v>
      </c>
      <c r="D281" s="3" t="s">
        <v>1215</v>
      </c>
      <c r="E281" s="3" t="s">
        <v>1216</v>
      </c>
      <c r="F281" t="s">
        <v>15</v>
      </c>
      <c r="G281">
        <v>10257</v>
      </c>
      <c r="H281">
        <v>1</v>
      </c>
      <c r="I281">
        <v>0</v>
      </c>
      <c r="J281" s="11">
        <f t="shared" si="12"/>
        <v>1</v>
      </c>
      <c r="K281" s="2">
        <v>45475</v>
      </c>
      <c r="L281" t="s">
        <v>16</v>
      </c>
      <c r="M281" s="6">
        <v>0</v>
      </c>
      <c r="N281" s="8">
        <v>1</v>
      </c>
      <c r="O281" s="8"/>
      <c r="P281" s="8"/>
      <c r="Q281" s="8"/>
      <c r="R281" s="8"/>
      <c r="AC281" s="3">
        <f t="shared" si="13"/>
        <v>1</v>
      </c>
      <c r="AD281" s="38">
        <f t="shared" si="14"/>
        <v>1</v>
      </c>
    </row>
    <row r="282" spans="1:30" customFormat="1" x14ac:dyDescent="0.25">
      <c r="A282" t="s">
        <v>1217</v>
      </c>
      <c r="B282" s="1"/>
      <c r="C282" s="1" t="s">
        <v>1218</v>
      </c>
      <c r="D282" s="3" t="s">
        <v>1219</v>
      </c>
      <c r="E282" s="3" t="s">
        <v>1220</v>
      </c>
      <c r="F282" t="s">
        <v>14</v>
      </c>
      <c r="G282">
        <v>773</v>
      </c>
      <c r="H282">
        <v>2</v>
      </c>
      <c r="I282">
        <v>1</v>
      </c>
      <c r="J282" s="11">
        <f t="shared" si="12"/>
        <v>1</v>
      </c>
      <c r="K282" s="2">
        <v>44336</v>
      </c>
      <c r="L282" t="s">
        <v>16</v>
      </c>
      <c r="M282" s="6">
        <v>0</v>
      </c>
      <c r="N282" s="8">
        <v>1</v>
      </c>
      <c r="O282" s="8"/>
      <c r="P282" s="8"/>
      <c r="Q282" s="8"/>
      <c r="R282" s="8"/>
      <c r="AC282" s="3">
        <f t="shared" si="13"/>
        <v>1</v>
      </c>
      <c r="AD282" s="38">
        <f t="shared" si="14"/>
        <v>1</v>
      </c>
    </row>
    <row r="283" spans="1:30" customFormat="1" x14ac:dyDescent="0.25">
      <c r="A283" t="s">
        <v>1221</v>
      </c>
      <c r="B283" s="1"/>
      <c r="C283" s="1" t="s">
        <v>1222</v>
      </c>
      <c r="D283" s="3" t="s">
        <v>1223</v>
      </c>
      <c r="E283" s="3" t="s">
        <v>1224</v>
      </c>
      <c r="F283" t="s">
        <v>14</v>
      </c>
      <c r="G283">
        <v>296</v>
      </c>
      <c r="H283">
        <v>1</v>
      </c>
      <c r="I283">
        <v>0</v>
      </c>
      <c r="J283" s="11">
        <f t="shared" si="12"/>
        <v>1</v>
      </c>
      <c r="K283" s="2">
        <v>43727</v>
      </c>
      <c r="L283" t="s">
        <v>16</v>
      </c>
      <c r="M283" s="6">
        <v>0</v>
      </c>
      <c r="N283" s="8">
        <v>1</v>
      </c>
      <c r="O283" s="8"/>
      <c r="P283" s="8"/>
      <c r="Q283" s="8"/>
      <c r="R283" s="8"/>
      <c r="AC283" s="3">
        <f t="shared" si="13"/>
        <v>1</v>
      </c>
      <c r="AD283" s="38">
        <f t="shared" si="14"/>
        <v>1</v>
      </c>
    </row>
    <row r="284" spans="1:30" customFormat="1" x14ac:dyDescent="0.25">
      <c r="A284" t="s">
        <v>1225</v>
      </c>
      <c r="B284" s="1"/>
      <c r="C284" s="1" t="s">
        <v>1226</v>
      </c>
      <c r="D284" s="3" t="s">
        <v>1227</v>
      </c>
      <c r="E284" s="3" t="s">
        <v>1228</v>
      </c>
      <c r="F284" t="s">
        <v>15</v>
      </c>
      <c r="G284">
        <v>491</v>
      </c>
      <c r="H284">
        <v>1</v>
      </c>
      <c r="I284">
        <v>0</v>
      </c>
      <c r="J284" s="11">
        <f t="shared" si="12"/>
        <v>1</v>
      </c>
      <c r="K284" s="2">
        <v>45021</v>
      </c>
      <c r="L284" t="s">
        <v>21</v>
      </c>
      <c r="M284" s="6">
        <v>0</v>
      </c>
      <c r="N284" s="8"/>
      <c r="O284" s="8">
        <v>1</v>
      </c>
      <c r="P284" s="8"/>
      <c r="Q284" s="8"/>
      <c r="R284" s="8"/>
      <c r="AC284" s="3">
        <f t="shared" si="13"/>
        <v>1</v>
      </c>
      <c r="AD284" s="38">
        <f t="shared" si="14"/>
        <v>1</v>
      </c>
    </row>
    <row r="285" spans="1:30" customFormat="1" x14ac:dyDescent="0.25">
      <c r="A285" t="s">
        <v>1225</v>
      </c>
      <c r="B285" s="1"/>
      <c r="C285" s="1" t="s">
        <v>1229</v>
      </c>
      <c r="D285" s="3" t="s">
        <v>1230</v>
      </c>
      <c r="E285" s="3" t="s">
        <v>1231</v>
      </c>
      <c r="F285" t="s">
        <v>14</v>
      </c>
      <c r="G285">
        <v>183</v>
      </c>
      <c r="H285">
        <v>1</v>
      </c>
      <c r="I285">
        <v>0</v>
      </c>
      <c r="J285" s="11">
        <f t="shared" si="12"/>
        <v>1</v>
      </c>
      <c r="K285" s="2">
        <v>45097</v>
      </c>
      <c r="L285" t="s">
        <v>21</v>
      </c>
      <c r="M285" s="6">
        <v>0</v>
      </c>
      <c r="N285" s="8"/>
      <c r="O285" s="8">
        <v>1</v>
      </c>
      <c r="P285" s="8"/>
      <c r="Q285" s="8"/>
      <c r="R285" s="8"/>
      <c r="AC285" s="3">
        <f t="shared" si="13"/>
        <v>1</v>
      </c>
      <c r="AD285" s="38">
        <f t="shared" si="14"/>
        <v>1</v>
      </c>
    </row>
    <row r="286" spans="1:30" customFormat="1" x14ac:dyDescent="0.25">
      <c r="A286" t="s">
        <v>1225</v>
      </c>
      <c r="B286" s="1"/>
      <c r="C286" s="1" t="s">
        <v>1235</v>
      </c>
      <c r="D286" s="3" t="s">
        <v>1236</v>
      </c>
      <c r="E286" s="3" t="s">
        <v>1237</v>
      </c>
      <c r="F286" t="s">
        <v>15</v>
      </c>
      <c r="G286">
        <v>0</v>
      </c>
      <c r="H286">
        <v>2</v>
      </c>
      <c r="I286">
        <v>0</v>
      </c>
      <c r="J286" s="11">
        <f t="shared" si="12"/>
        <v>2</v>
      </c>
      <c r="K286" s="2">
        <v>45555</v>
      </c>
      <c r="L286" t="s">
        <v>16</v>
      </c>
      <c r="M286" s="6">
        <v>0</v>
      </c>
      <c r="N286" s="8">
        <v>1</v>
      </c>
      <c r="O286" s="8">
        <v>1</v>
      </c>
      <c r="P286" s="8"/>
      <c r="Q286" s="8"/>
      <c r="R286" s="8"/>
      <c r="AC286" s="3">
        <f t="shared" si="13"/>
        <v>2</v>
      </c>
      <c r="AD286" s="38">
        <f t="shared" si="14"/>
        <v>2</v>
      </c>
    </row>
    <row r="287" spans="1:30" customFormat="1" x14ac:dyDescent="0.25">
      <c r="A287" t="s">
        <v>1225</v>
      </c>
      <c r="B287" s="1"/>
      <c r="C287" s="1" t="s">
        <v>1241</v>
      </c>
      <c r="D287" s="3" t="s">
        <v>1242</v>
      </c>
      <c r="E287" s="3" t="s">
        <v>1243</v>
      </c>
      <c r="F287" t="s">
        <v>14</v>
      </c>
      <c r="G287">
        <v>1923</v>
      </c>
      <c r="H287">
        <v>1</v>
      </c>
      <c r="I287">
        <v>0</v>
      </c>
      <c r="J287" s="11">
        <f t="shared" si="12"/>
        <v>1</v>
      </c>
      <c r="K287" s="2">
        <v>45841</v>
      </c>
      <c r="L287" t="s">
        <v>21</v>
      </c>
      <c r="M287" s="6">
        <v>0</v>
      </c>
      <c r="N287" s="8"/>
      <c r="O287" s="8">
        <v>1</v>
      </c>
      <c r="P287" s="8"/>
      <c r="Q287" s="8"/>
      <c r="R287" s="8"/>
      <c r="AC287" s="3">
        <f t="shared" si="13"/>
        <v>1</v>
      </c>
      <c r="AD287" s="38">
        <f t="shared" si="14"/>
        <v>1</v>
      </c>
    </row>
    <row r="288" spans="1:30" customFormat="1" x14ac:dyDescent="0.25">
      <c r="A288" t="s">
        <v>1244</v>
      </c>
      <c r="B288" s="1"/>
      <c r="C288" s="1" t="s">
        <v>1249</v>
      </c>
      <c r="D288" s="3" t="s">
        <v>1250</v>
      </c>
      <c r="E288" s="3" t="s">
        <v>1251</v>
      </c>
      <c r="F288" t="s">
        <v>14</v>
      </c>
      <c r="G288">
        <v>781</v>
      </c>
      <c r="H288">
        <v>1</v>
      </c>
      <c r="I288">
        <v>0</v>
      </c>
      <c r="J288" s="11">
        <f t="shared" si="12"/>
        <v>1</v>
      </c>
      <c r="K288" s="2">
        <v>44678</v>
      </c>
      <c r="L288" t="s">
        <v>16</v>
      </c>
      <c r="M288" s="6">
        <v>0</v>
      </c>
      <c r="N288" s="8">
        <v>1</v>
      </c>
      <c r="O288" s="8"/>
      <c r="P288" s="8"/>
      <c r="Q288" s="8"/>
      <c r="R288" s="8"/>
      <c r="AC288" s="3">
        <f t="shared" si="13"/>
        <v>1</v>
      </c>
      <c r="AD288" s="38">
        <f t="shared" si="14"/>
        <v>1</v>
      </c>
    </row>
    <row r="289" spans="1:30" customFormat="1" x14ac:dyDescent="0.25">
      <c r="A289" t="s">
        <v>1244</v>
      </c>
      <c r="B289" s="1"/>
      <c r="C289" s="1" t="s">
        <v>1255</v>
      </c>
      <c r="D289" s="3" t="s">
        <v>1256</v>
      </c>
      <c r="E289" s="3" t="s">
        <v>1257</v>
      </c>
      <c r="F289" t="s">
        <v>14</v>
      </c>
      <c r="G289">
        <v>101</v>
      </c>
      <c r="H289">
        <v>1</v>
      </c>
      <c r="I289">
        <v>0</v>
      </c>
      <c r="J289" s="11">
        <f t="shared" si="12"/>
        <v>1</v>
      </c>
      <c r="K289" s="2">
        <v>46002</v>
      </c>
      <c r="L289" t="s">
        <v>21</v>
      </c>
      <c r="M289" s="6">
        <v>0</v>
      </c>
      <c r="N289" s="8">
        <v>1</v>
      </c>
      <c r="O289" s="8"/>
      <c r="P289" s="8"/>
      <c r="Q289" s="8"/>
      <c r="R289" s="8"/>
      <c r="AC289" s="3">
        <f t="shared" si="13"/>
        <v>1</v>
      </c>
      <c r="AD289" s="38">
        <f t="shared" si="14"/>
        <v>1</v>
      </c>
    </row>
    <row r="290" spans="1:30" customFormat="1" x14ac:dyDescent="0.25">
      <c r="A290" t="s">
        <v>1262</v>
      </c>
      <c r="B290" s="1"/>
      <c r="C290" s="1" t="s">
        <v>1263</v>
      </c>
      <c r="D290" s="3" t="s">
        <v>1264</v>
      </c>
      <c r="E290" s="3" t="s">
        <v>1265</v>
      </c>
      <c r="F290" t="s">
        <v>15</v>
      </c>
      <c r="G290">
        <v>0.05</v>
      </c>
      <c r="H290">
        <v>1</v>
      </c>
      <c r="I290">
        <v>0</v>
      </c>
      <c r="J290" s="11">
        <f t="shared" si="12"/>
        <v>1</v>
      </c>
      <c r="K290" s="2">
        <v>41991</v>
      </c>
      <c r="L290" t="s">
        <v>16</v>
      </c>
      <c r="M290" s="6">
        <v>0</v>
      </c>
      <c r="N290" s="8"/>
      <c r="O290" s="8"/>
      <c r="P290" s="8">
        <v>1</v>
      </c>
      <c r="Q290" s="8"/>
      <c r="R290" s="8"/>
      <c r="AC290" s="3">
        <f t="shared" si="13"/>
        <v>1</v>
      </c>
      <c r="AD290" s="38">
        <f t="shared" si="14"/>
        <v>1</v>
      </c>
    </row>
    <row r="291" spans="1:30" customFormat="1" x14ac:dyDescent="0.25">
      <c r="A291" t="s">
        <v>1262</v>
      </c>
      <c r="B291" s="1"/>
      <c r="C291" s="1" t="s">
        <v>1266</v>
      </c>
      <c r="D291" s="3" t="s">
        <v>1267</v>
      </c>
      <c r="E291" s="3" t="s">
        <v>1268</v>
      </c>
      <c r="F291" t="s">
        <v>14</v>
      </c>
      <c r="G291">
        <v>0.02</v>
      </c>
      <c r="H291">
        <v>1</v>
      </c>
      <c r="I291">
        <v>0</v>
      </c>
      <c r="J291" s="11">
        <f t="shared" si="12"/>
        <v>1</v>
      </c>
      <c r="K291" s="2">
        <v>42269</v>
      </c>
      <c r="L291" t="s">
        <v>16</v>
      </c>
      <c r="M291" s="6">
        <v>0</v>
      </c>
      <c r="N291" s="8"/>
      <c r="O291" s="8"/>
      <c r="P291" s="8">
        <v>1</v>
      </c>
      <c r="Q291" s="8"/>
      <c r="R291" s="8"/>
      <c r="AC291" s="3">
        <f t="shared" si="13"/>
        <v>1</v>
      </c>
      <c r="AD291" s="38">
        <f t="shared" si="14"/>
        <v>1</v>
      </c>
    </row>
    <row r="292" spans="1:30" customFormat="1" x14ac:dyDescent="0.25">
      <c r="A292" t="s">
        <v>1262</v>
      </c>
      <c r="B292" s="1"/>
      <c r="C292" s="1" t="s">
        <v>1269</v>
      </c>
      <c r="D292" s="3" t="s">
        <v>1270</v>
      </c>
      <c r="E292" s="3" t="s">
        <v>1271</v>
      </c>
      <c r="F292" t="s">
        <v>14</v>
      </c>
      <c r="G292">
        <v>26647</v>
      </c>
      <c r="H292">
        <v>1</v>
      </c>
      <c r="I292">
        <v>0</v>
      </c>
      <c r="J292" s="11">
        <f t="shared" si="12"/>
        <v>1</v>
      </c>
      <c r="K292" s="2">
        <v>44363</v>
      </c>
      <c r="L292" t="s">
        <v>16</v>
      </c>
      <c r="M292" s="6">
        <v>0</v>
      </c>
      <c r="N292" s="8">
        <v>1</v>
      </c>
      <c r="O292" s="8"/>
      <c r="P292" s="8"/>
      <c r="Q292" s="8"/>
      <c r="R292" s="8"/>
      <c r="AC292" s="3">
        <f t="shared" si="13"/>
        <v>1</v>
      </c>
      <c r="AD292" s="38">
        <f t="shared" si="14"/>
        <v>1</v>
      </c>
    </row>
    <row r="293" spans="1:30" customFormat="1" x14ac:dyDescent="0.25">
      <c r="A293" t="s">
        <v>1262</v>
      </c>
      <c r="B293" s="1"/>
      <c r="C293" s="1" t="s">
        <v>1272</v>
      </c>
      <c r="D293" s="3" t="s">
        <v>1273</v>
      </c>
      <c r="E293" s="3" t="s">
        <v>1274</v>
      </c>
      <c r="F293" t="s">
        <v>15</v>
      </c>
      <c r="G293">
        <v>7273</v>
      </c>
      <c r="H293">
        <v>1</v>
      </c>
      <c r="I293">
        <v>0</v>
      </c>
      <c r="J293" s="11">
        <f t="shared" si="12"/>
        <v>1</v>
      </c>
      <c r="K293" s="2">
        <v>44722</v>
      </c>
      <c r="L293" t="s">
        <v>76</v>
      </c>
      <c r="M293" s="6">
        <v>1</v>
      </c>
      <c r="N293" s="8"/>
      <c r="O293" s="8"/>
      <c r="P293" s="8"/>
      <c r="Q293" s="8"/>
      <c r="R293" s="8"/>
      <c r="AC293" s="3">
        <f t="shared" si="13"/>
        <v>0</v>
      </c>
      <c r="AD293" s="38">
        <f t="shared" si="14"/>
        <v>0</v>
      </c>
    </row>
    <row r="294" spans="1:30" customFormat="1" x14ac:dyDescent="0.25">
      <c r="A294" t="s">
        <v>1262</v>
      </c>
      <c r="B294" s="1"/>
      <c r="C294" s="1" t="s">
        <v>1275</v>
      </c>
      <c r="D294" s="3" t="s">
        <v>1276</v>
      </c>
      <c r="E294" s="3" t="s">
        <v>1277</v>
      </c>
      <c r="F294" t="s">
        <v>14</v>
      </c>
      <c r="G294">
        <v>552</v>
      </c>
      <c r="H294">
        <v>2</v>
      </c>
      <c r="I294">
        <v>0</v>
      </c>
      <c r="J294" s="11">
        <f t="shared" si="12"/>
        <v>2</v>
      </c>
      <c r="K294" s="2">
        <v>44771</v>
      </c>
      <c r="L294" t="s">
        <v>16</v>
      </c>
      <c r="M294" s="6">
        <v>0</v>
      </c>
      <c r="N294" s="8">
        <v>1</v>
      </c>
      <c r="O294" s="8">
        <v>1</v>
      </c>
      <c r="P294" s="8"/>
      <c r="Q294" s="8"/>
      <c r="R294" s="8"/>
      <c r="AC294" s="3">
        <f t="shared" si="13"/>
        <v>2</v>
      </c>
      <c r="AD294" s="38">
        <f t="shared" si="14"/>
        <v>2</v>
      </c>
    </row>
    <row r="295" spans="1:30" customFormat="1" x14ac:dyDescent="0.25">
      <c r="A295" t="s">
        <v>1262</v>
      </c>
      <c r="B295" s="1"/>
      <c r="C295" s="1" t="s">
        <v>1278</v>
      </c>
      <c r="D295" s="3" t="s">
        <v>1279</v>
      </c>
      <c r="E295" s="3" t="s">
        <v>1280</v>
      </c>
      <c r="F295" t="s">
        <v>14</v>
      </c>
      <c r="G295">
        <v>689</v>
      </c>
      <c r="H295">
        <v>1</v>
      </c>
      <c r="I295">
        <v>0</v>
      </c>
      <c r="J295" s="11">
        <f t="shared" si="12"/>
        <v>1</v>
      </c>
      <c r="K295" s="2">
        <v>45019</v>
      </c>
      <c r="L295" t="s">
        <v>16</v>
      </c>
      <c r="M295" s="6">
        <v>0</v>
      </c>
      <c r="N295" s="8">
        <v>1</v>
      </c>
      <c r="O295" s="8"/>
      <c r="P295" s="8"/>
      <c r="Q295" s="8"/>
      <c r="R295" s="8"/>
      <c r="AC295" s="3">
        <f t="shared" si="13"/>
        <v>1</v>
      </c>
      <c r="AD295" s="38">
        <f t="shared" si="14"/>
        <v>1</v>
      </c>
    </row>
    <row r="296" spans="1:30" customFormat="1" x14ac:dyDescent="0.25">
      <c r="A296" t="s">
        <v>1262</v>
      </c>
      <c r="B296" s="1"/>
      <c r="C296" s="1" t="s">
        <v>1284</v>
      </c>
      <c r="D296" s="3" t="s">
        <v>1285</v>
      </c>
      <c r="E296" s="3" t="s">
        <v>1286</v>
      </c>
      <c r="F296" t="s">
        <v>15</v>
      </c>
      <c r="G296">
        <v>7273</v>
      </c>
      <c r="H296">
        <v>1</v>
      </c>
      <c r="I296">
        <v>0</v>
      </c>
      <c r="J296" s="11">
        <f t="shared" si="12"/>
        <v>1</v>
      </c>
      <c r="K296" s="2">
        <v>45266</v>
      </c>
      <c r="L296" t="s">
        <v>16</v>
      </c>
      <c r="M296" s="6">
        <v>0</v>
      </c>
      <c r="N296" s="8">
        <v>1</v>
      </c>
      <c r="O296" s="8"/>
      <c r="P296" s="8"/>
      <c r="Q296" s="8"/>
      <c r="R296" s="8"/>
      <c r="AC296" s="3">
        <f t="shared" si="13"/>
        <v>1</v>
      </c>
      <c r="AD296" s="38">
        <f t="shared" si="14"/>
        <v>1</v>
      </c>
    </row>
    <row r="297" spans="1:30" customFormat="1" x14ac:dyDescent="0.25">
      <c r="A297" t="s">
        <v>1262</v>
      </c>
      <c r="B297" s="1"/>
      <c r="C297" s="1" t="s">
        <v>1287</v>
      </c>
      <c r="D297" s="3" t="s">
        <v>1288</v>
      </c>
      <c r="E297" s="3" t="s">
        <v>1289</v>
      </c>
      <c r="F297" t="s">
        <v>15</v>
      </c>
      <c r="G297">
        <v>3538</v>
      </c>
      <c r="H297">
        <v>1</v>
      </c>
      <c r="I297">
        <v>0</v>
      </c>
      <c r="J297" s="11">
        <f t="shared" si="12"/>
        <v>1</v>
      </c>
      <c r="K297" s="2">
        <v>45266</v>
      </c>
      <c r="L297" t="s">
        <v>76</v>
      </c>
      <c r="M297" s="6">
        <v>1</v>
      </c>
      <c r="N297" s="8"/>
      <c r="O297" s="8"/>
      <c r="P297" s="8"/>
      <c r="Q297" s="8"/>
      <c r="R297" s="8"/>
      <c r="AC297" s="3">
        <f t="shared" si="13"/>
        <v>0</v>
      </c>
      <c r="AD297" s="38">
        <f t="shared" si="14"/>
        <v>0</v>
      </c>
    </row>
    <row r="298" spans="1:30" customFormat="1" x14ac:dyDescent="0.25">
      <c r="A298" t="s">
        <v>1262</v>
      </c>
      <c r="B298" s="1"/>
      <c r="C298" s="1" t="s">
        <v>1290</v>
      </c>
      <c r="D298" s="3" t="s">
        <v>1291</v>
      </c>
      <c r="E298" s="3" t="s">
        <v>1292</v>
      </c>
      <c r="F298" t="s">
        <v>15</v>
      </c>
      <c r="G298">
        <v>1104</v>
      </c>
      <c r="H298">
        <v>1</v>
      </c>
      <c r="I298">
        <v>0</v>
      </c>
      <c r="J298" s="11">
        <f t="shared" si="12"/>
        <v>1</v>
      </c>
      <c r="K298" s="2">
        <v>45357</v>
      </c>
      <c r="L298" t="s">
        <v>16</v>
      </c>
      <c r="M298" s="6">
        <v>0</v>
      </c>
      <c r="N298" s="8">
        <v>1</v>
      </c>
      <c r="O298" s="8"/>
      <c r="P298" s="8"/>
      <c r="Q298" s="8"/>
      <c r="R298" s="8"/>
      <c r="AC298" s="3">
        <f t="shared" si="13"/>
        <v>1</v>
      </c>
      <c r="AD298" s="38">
        <f t="shared" si="14"/>
        <v>1</v>
      </c>
    </row>
    <row r="299" spans="1:30" customFormat="1" x14ac:dyDescent="0.25">
      <c r="A299" t="s">
        <v>1262</v>
      </c>
      <c r="B299" s="1"/>
      <c r="C299" s="1" t="s">
        <v>1293</v>
      </c>
      <c r="D299" s="3" t="s">
        <v>1294</v>
      </c>
      <c r="E299" s="3" t="s">
        <v>1295</v>
      </c>
      <c r="F299" t="s">
        <v>15</v>
      </c>
      <c r="G299">
        <v>941</v>
      </c>
      <c r="H299">
        <v>1</v>
      </c>
      <c r="I299">
        <v>0</v>
      </c>
      <c r="J299" s="11">
        <f t="shared" si="12"/>
        <v>1</v>
      </c>
      <c r="K299" s="2">
        <v>45545</v>
      </c>
      <c r="L299" t="s">
        <v>16</v>
      </c>
      <c r="M299" s="6">
        <v>0</v>
      </c>
      <c r="N299" s="8">
        <v>1</v>
      </c>
      <c r="O299" s="8"/>
      <c r="P299" s="8"/>
      <c r="Q299" s="8"/>
      <c r="R299" s="8"/>
      <c r="AC299" s="3">
        <f t="shared" si="13"/>
        <v>1</v>
      </c>
      <c r="AD299" s="38">
        <f t="shared" si="14"/>
        <v>1</v>
      </c>
    </row>
    <row r="300" spans="1:30" customFormat="1" x14ac:dyDescent="0.25">
      <c r="A300" t="s">
        <v>1262</v>
      </c>
      <c r="B300" s="1"/>
      <c r="C300" s="1" t="s">
        <v>1299</v>
      </c>
      <c r="D300" s="3" t="s">
        <v>1300</v>
      </c>
      <c r="E300" s="3" t="s">
        <v>1301</v>
      </c>
      <c r="F300" t="s">
        <v>14</v>
      </c>
      <c r="G300">
        <v>899</v>
      </c>
      <c r="H300">
        <v>1</v>
      </c>
      <c r="I300">
        <v>0</v>
      </c>
      <c r="J300" s="11">
        <f t="shared" si="12"/>
        <v>1</v>
      </c>
      <c r="K300" s="2">
        <v>45729</v>
      </c>
      <c r="L300" t="s">
        <v>16</v>
      </c>
      <c r="M300" s="6">
        <v>0</v>
      </c>
      <c r="N300" s="8">
        <v>1</v>
      </c>
      <c r="O300" s="8"/>
      <c r="P300" s="8"/>
      <c r="Q300" s="8"/>
      <c r="R300" s="8"/>
      <c r="AC300" s="3">
        <f t="shared" si="13"/>
        <v>1</v>
      </c>
      <c r="AD300" s="38">
        <f t="shared" si="14"/>
        <v>1</v>
      </c>
    </row>
    <row r="301" spans="1:30" customFormat="1" x14ac:dyDescent="0.25">
      <c r="A301" t="s">
        <v>1262</v>
      </c>
      <c r="B301" s="1"/>
      <c r="C301" s="1" t="s">
        <v>1302</v>
      </c>
      <c r="D301" s="3" t="s">
        <v>1303</v>
      </c>
      <c r="E301" s="3" t="s">
        <v>1304</v>
      </c>
      <c r="F301" t="s">
        <v>15</v>
      </c>
      <c r="G301">
        <v>2768</v>
      </c>
      <c r="H301">
        <v>1</v>
      </c>
      <c r="I301">
        <v>0</v>
      </c>
      <c r="J301" s="11">
        <f t="shared" si="12"/>
        <v>1</v>
      </c>
      <c r="K301" s="2">
        <v>45796</v>
      </c>
      <c r="L301" t="s">
        <v>16</v>
      </c>
      <c r="M301" s="6">
        <v>0</v>
      </c>
      <c r="N301" s="8">
        <v>1</v>
      </c>
      <c r="O301" s="8"/>
      <c r="P301" s="8"/>
      <c r="Q301" s="8"/>
      <c r="R301" s="8"/>
      <c r="AC301" s="3">
        <f t="shared" si="13"/>
        <v>1</v>
      </c>
      <c r="AD301" s="38">
        <f t="shared" si="14"/>
        <v>1</v>
      </c>
    </row>
    <row r="302" spans="1:30" customFormat="1" x14ac:dyDescent="0.25">
      <c r="A302" t="s">
        <v>1262</v>
      </c>
      <c r="B302" s="1"/>
      <c r="C302" s="1" t="s">
        <v>1305</v>
      </c>
      <c r="D302" s="3" t="s">
        <v>1306</v>
      </c>
      <c r="E302" s="3" t="s">
        <v>1307</v>
      </c>
      <c r="F302" t="s">
        <v>15</v>
      </c>
      <c r="G302">
        <v>454</v>
      </c>
      <c r="H302">
        <v>1</v>
      </c>
      <c r="I302">
        <v>0</v>
      </c>
      <c r="J302" s="11">
        <f t="shared" si="12"/>
        <v>1</v>
      </c>
      <c r="K302" s="2">
        <v>45888</v>
      </c>
      <c r="L302" t="s">
        <v>21</v>
      </c>
      <c r="M302" s="6">
        <v>0</v>
      </c>
      <c r="N302" s="8"/>
      <c r="O302" s="8">
        <v>1</v>
      </c>
      <c r="P302" s="8"/>
      <c r="Q302" s="8"/>
      <c r="R302" s="8"/>
      <c r="AC302" s="3">
        <f t="shared" si="13"/>
        <v>1</v>
      </c>
      <c r="AD302" s="38">
        <f t="shared" si="14"/>
        <v>1</v>
      </c>
    </row>
    <row r="303" spans="1:30" customFormat="1" x14ac:dyDescent="0.25">
      <c r="A303" t="s">
        <v>1308</v>
      </c>
      <c r="B303" s="1"/>
      <c r="C303" s="1" t="s">
        <v>1309</v>
      </c>
      <c r="D303" s="3" t="s">
        <v>1310</v>
      </c>
      <c r="E303" s="3" t="s">
        <v>1311</v>
      </c>
      <c r="F303" t="s">
        <v>14</v>
      </c>
      <c r="G303">
        <v>934</v>
      </c>
      <c r="H303">
        <v>1</v>
      </c>
      <c r="I303">
        <v>0</v>
      </c>
      <c r="J303" s="11">
        <f t="shared" si="12"/>
        <v>1</v>
      </c>
      <c r="K303" s="2">
        <v>45707</v>
      </c>
      <c r="L303" t="s">
        <v>21</v>
      </c>
      <c r="M303" s="6">
        <v>0</v>
      </c>
      <c r="N303" s="8"/>
      <c r="O303" s="8">
        <v>1</v>
      </c>
      <c r="P303" s="8"/>
      <c r="Q303" s="8"/>
      <c r="R303" s="8"/>
      <c r="AC303" s="3">
        <f t="shared" si="13"/>
        <v>1</v>
      </c>
      <c r="AD303" s="38">
        <f t="shared" si="14"/>
        <v>1</v>
      </c>
    </row>
    <row r="304" spans="1:30" customFormat="1" x14ac:dyDescent="0.25">
      <c r="A304" t="s">
        <v>1308</v>
      </c>
      <c r="B304" s="1"/>
      <c r="C304" s="1" t="s">
        <v>1312</v>
      </c>
      <c r="D304" s="3" t="s">
        <v>1313</v>
      </c>
      <c r="E304" s="3" t="s">
        <v>1314</v>
      </c>
      <c r="F304" t="s">
        <v>14</v>
      </c>
      <c r="G304">
        <v>733</v>
      </c>
      <c r="H304">
        <v>2</v>
      </c>
      <c r="I304">
        <v>0</v>
      </c>
      <c r="J304" s="11">
        <f t="shared" si="12"/>
        <v>2</v>
      </c>
      <c r="K304" s="2">
        <v>45723</v>
      </c>
      <c r="L304" t="s">
        <v>21</v>
      </c>
      <c r="M304" s="6">
        <v>0</v>
      </c>
      <c r="N304" s="8"/>
      <c r="O304" s="8">
        <v>1</v>
      </c>
      <c r="P304" s="8">
        <v>1</v>
      </c>
      <c r="Q304" s="8"/>
      <c r="R304" s="8"/>
      <c r="AC304" s="3">
        <f t="shared" si="13"/>
        <v>2</v>
      </c>
      <c r="AD304" s="38">
        <f t="shared" si="14"/>
        <v>2</v>
      </c>
    </row>
    <row r="305" spans="1:30" customFormat="1" x14ac:dyDescent="0.25">
      <c r="A305" t="s">
        <v>1308</v>
      </c>
      <c r="B305" s="1"/>
      <c r="C305" s="1" t="s">
        <v>1315</v>
      </c>
      <c r="D305" s="3" t="s">
        <v>1316</v>
      </c>
      <c r="E305" s="3" t="s">
        <v>1317</v>
      </c>
      <c r="F305" t="s">
        <v>14</v>
      </c>
      <c r="G305">
        <v>1581</v>
      </c>
      <c r="H305">
        <v>1</v>
      </c>
      <c r="I305">
        <v>0</v>
      </c>
      <c r="J305" s="11">
        <f t="shared" si="12"/>
        <v>1</v>
      </c>
      <c r="K305" s="2">
        <v>45954</v>
      </c>
      <c r="L305" t="s">
        <v>21</v>
      </c>
      <c r="M305" s="6">
        <v>0</v>
      </c>
      <c r="N305" s="8"/>
      <c r="O305" s="8">
        <v>1</v>
      </c>
      <c r="P305" s="8"/>
      <c r="Q305" s="8"/>
      <c r="R305" s="8"/>
      <c r="AC305" s="3">
        <f t="shared" si="13"/>
        <v>1</v>
      </c>
      <c r="AD305" s="38">
        <f t="shared" si="14"/>
        <v>1</v>
      </c>
    </row>
    <row r="306" spans="1:30" customFormat="1" x14ac:dyDescent="0.25">
      <c r="A306" t="s">
        <v>1318</v>
      </c>
      <c r="B306" s="1"/>
      <c r="C306" s="1" t="s">
        <v>1329</v>
      </c>
      <c r="D306" s="3" t="s">
        <v>1330</v>
      </c>
      <c r="E306" s="3" t="s">
        <v>1331</v>
      </c>
      <c r="F306" t="s">
        <v>15</v>
      </c>
      <c r="G306">
        <v>0.18</v>
      </c>
      <c r="H306">
        <v>2</v>
      </c>
      <c r="I306">
        <v>0</v>
      </c>
      <c r="J306" s="11">
        <f t="shared" si="12"/>
        <v>2</v>
      </c>
      <c r="K306" s="2">
        <v>42116</v>
      </c>
      <c r="L306" t="s">
        <v>16</v>
      </c>
      <c r="M306" s="6">
        <v>0</v>
      </c>
      <c r="N306" s="8"/>
      <c r="O306" s="8"/>
      <c r="P306" s="8"/>
      <c r="Q306" s="8">
        <v>1</v>
      </c>
      <c r="R306" s="8">
        <v>1</v>
      </c>
      <c r="AC306" s="3">
        <f t="shared" si="13"/>
        <v>2</v>
      </c>
      <c r="AD306" s="38">
        <f t="shared" si="14"/>
        <v>2</v>
      </c>
    </row>
    <row r="307" spans="1:30" customFormat="1" x14ac:dyDescent="0.25">
      <c r="A307" t="s">
        <v>1318</v>
      </c>
      <c r="B307" s="1"/>
      <c r="C307" s="1" t="s">
        <v>1332</v>
      </c>
      <c r="D307" s="3" t="s">
        <v>1333</v>
      </c>
      <c r="E307" s="3" t="s">
        <v>1334</v>
      </c>
      <c r="F307" t="s">
        <v>15</v>
      </c>
      <c r="G307">
        <v>481</v>
      </c>
      <c r="H307">
        <v>1</v>
      </c>
      <c r="I307">
        <v>0</v>
      </c>
      <c r="J307" s="11">
        <f t="shared" si="12"/>
        <v>1</v>
      </c>
      <c r="K307" s="2">
        <v>44636</v>
      </c>
      <c r="L307" t="s">
        <v>76</v>
      </c>
      <c r="M307" s="6">
        <v>1</v>
      </c>
      <c r="N307" s="8"/>
      <c r="O307" s="8"/>
      <c r="P307" s="8"/>
      <c r="Q307" s="8"/>
      <c r="R307" s="8"/>
      <c r="AC307" s="3">
        <f t="shared" si="13"/>
        <v>0</v>
      </c>
      <c r="AD307" s="38">
        <f t="shared" si="14"/>
        <v>0</v>
      </c>
    </row>
    <row r="308" spans="1:30" customFormat="1" x14ac:dyDescent="0.25">
      <c r="A308" t="s">
        <v>1318</v>
      </c>
      <c r="B308" s="1"/>
      <c r="C308" s="1" t="s">
        <v>1335</v>
      </c>
      <c r="D308" s="3" t="s">
        <v>1336</v>
      </c>
      <c r="E308" s="3" t="s">
        <v>1337</v>
      </c>
      <c r="F308" t="s">
        <v>14</v>
      </c>
      <c r="G308">
        <v>808</v>
      </c>
      <c r="H308">
        <v>2</v>
      </c>
      <c r="I308">
        <v>1</v>
      </c>
      <c r="J308" s="11">
        <f t="shared" si="12"/>
        <v>1</v>
      </c>
      <c r="K308" s="2">
        <v>44756</v>
      </c>
      <c r="L308" t="s">
        <v>21</v>
      </c>
      <c r="M308" s="6">
        <v>0</v>
      </c>
      <c r="N308" s="8"/>
      <c r="O308" s="8"/>
      <c r="P308" s="8">
        <v>1</v>
      </c>
      <c r="Q308" s="8"/>
      <c r="R308" s="8"/>
      <c r="AC308" s="3">
        <f t="shared" si="13"/>
        <v>1</v>
      </c>
      <c r="AD308" s="38">
        <f t="shared" si="14"/>
        <v>1</v>
      </c>
    </row>
    <row r="309" spans="1:30" customFormat="1" x14ac:dyDescent="0.25">
      <c r="A309" t="s">
        <v>1318</v>
      </c>
      <c r="B309" s="1"/>
      <c r="C309" s="1" t="s">
        <v>1338</v>
      </c>
      <c r="D309" s="3" t="s">
        <v>1339</v>
      </c>
      <c r="E309" s="3" t="s">
        <v>1340</v>
      </c>
      <c r="F309" t="s">
        <v>15</v>
      </c>
      <c r="G309">
        <v>1520</v>
      </c>
      <c r="H309">
        <v>1</v>
      </c>
      <c r="I309">
        <v>0</v>
      </c>
      <c r="J309" s="11">
        <f t="shared" si="12"/>
        <v>1</v>
      </c>
      <c r="K309" s="2">
        <v>44915</v>
      </c>
      <c r="L309" t="s">
        <v>21</v>
      </c>
      <c r="M309" s="6">
        <v>0</v>
      </c>
      <c r="N309" s="8"/>
      <c r="O309" s="8"/>
      <c r="P309" s="8">
        <v>1</v>
      </c>
      <c r="Q309" s="8"/>
      <c r="R309" s="8"/>
      <c r="AC309" s="3">
        <f t="shared" si="13"/>
        <v>1</v>
      </c>
      <c r="AD309" s="38">
        <f t="shared" si="14"/>
        <v>1</v>
      </c>
    </row>
    <row r="310" spans="1:30" customFormat="1" x14ac:dyDescent="0.25">
      <c r="A310" t="s">
        <v>1318</v>
      </c>
      <c r="B310" s="1"/>
      <c r="C310" s="1" t="s">
        <v>1341</v>
      </c>
      <c r="D310" s="3" t="s">
        <v>1342</v>
      </c>
      <c r="E310" s="3" t="s">
        <v>1343</v>
      </c>
      <c r="F310" t="s">
        <v>15</v>
      </c>
      <c r="G310">
        <v>780</v>
      </c>
      <c r="H310">
        <v>1</v>
      </c>
      <c r="I310">
        <v>0</v>
      </c>
      <c r="J310" s="11">
        <f t="shared" si="12"/>
        <v>1</v>
      </c>
      <c r="K310" s="2">
        <v>45203</v>
      </c>
      <c r="L310" t="s">
        <v>21</v>
      </c>
      <c r="M310" s="6">
        <v>0</v>
      </c>
      <c r="N310" s="8"/>
      <c r="O310" s="8">
        <v>1</v>
      </c>
      <c r="P310" s="8"/>
      <c r="Q310" s="8"/>
      <c r="R310" s="8"/>
      <c r="AC310" s="3">
        <f t="shared" si="13"/>
        <v>1</v>
      </c>
      <c r="AD310" s="38">
        <f t="shared" si="14"/>
        <v>1</v>
      </c>
    </row>
    <row r="311" spans="1:30" customFormat="1" x14ac:dyDescent="0.25">
      <c r="A311" t="s">
        <v>1318</v>
      </c>
      <c r="B311" s="1"/>
      <c r="C311" s="1" t="s">
        <v>1344</v>
      </c>
      <c r="D311" s="3" t="s">
        <v>1345</v>
      </c>
      <c r="E311" s="3" t="s">
        <v>1346</v>
      </c>
      <c r="F311" t="s">
        <v>14</v>
      </c>
      <c r="G311">
        <v>1376</v>
      </c>
      <c r="H311">
        <v>2</v>
      </c>
      <c r="I311">
        <v>1</v>
      </c>
      <c r="J311" s="11">
        <f t="shared" si="12"/>
        <v>1</v>
      </c>
      <c r="K311" s="2">
        <v>45265</v>
      </c>
      <c r="L311" t="s">
        <v>16</v>
      </c>
      <c r="M311" s="6">
        <v>0</v>
      </c>
      <c r="N311" s="8">
        <v>1</v>
      </c>
      <c r="O311" s="8"/>
      <c r="P311" s="8"/>
      <c r="Q311" s="8"/>
      <c r="R311" s="8"/>
      <c r="AC311" s="3">
        <f t="shared" si="13"/>
        <v>1</v>
      </c>
      <c r="AD311" s="38">
        <f t="shared" si="14"/>
        <v>1</v>
      </c>
    </row>
    <row r="312" spans="1:30" customFormat="1" x14ac:dyDescent="0.25">
      <c r="A312" t="s">
        <v>1318</v>
      </c>
      <c r="B312" s="1"/>
      <c r="C312" s="1" t="s">
        <v>1347</v>
      </c>
      <c r="D312" s="3" t="s">
        <v>1348</v>
      </c>
      <c r="E312" s="3" t="s">
        <v>1349</v>
      </c>
      <c r="F312" t="s">
        <v>15</v>
      </c>
      <c r="G312">
        <v>1085</v>
      </c>
      <c r="H312">
        <v>1</v>
      </c>
      <c r="I312">
        <v>0</v>
      </c>
      <c r="J312" s="11">
        <f t="shared" si="12"/>
        <v>1</v>
      </c>
      <c r="K312" s="2">
        <v>45447</v>
      </c>
      <c r="L312" t="s">
        <v>21</v>
      </c>
      <c r="M312" s="6">
        <v>0</v>
      </c>
      <c r="N312" s="8"/>
      <c r="O312" s="8">
        <v>1</v>
      </c>
      <c r="P312" s="8"/>
      <c r="Q312" s="8"/>
      <c r="R312" s="8"/>
      <c r="AC312" s="3">
        <f t="shared" si="13"/>
        <v>1</v>
      </c>
      <c r="AD312" s="38">
        <f t="shared" si="14"/>
        <v>1</v>
      </c>
    </row>
    <row r="313" spans="1:30" customFormat="1" x14ac:dyDescent="0.25">
      <c r="A313" t="s">
        <v>1318</v>
      </c>
      <c r="B313" s="1"/>
      <c r="C313" s="1" t="s">
        <v>1350</v>
      </c>
      <c r="D313" s="3" t="s">
        <v>1351</v>
      </c>
      <c r="E313" s="3" t="s">
        <v>1352</v>
      </c>
      <c r="F313" t="s">
        <v>15</v>
      </c>
      <c r="G313">
        <v>2651</v>
      </c>
      <c r="H313">
        <v>2</v>
      </c>
      <c r="I313">
        <v>0</v>
      </c>
      <c r="J313" s="11">
        <f t="shared" si="12"/>
        <v>2</v>
      </c>
      <c r="K313" s="2">
        <v>45743</v>
      </c>
      <c r="L313" t="s">
        <v>21</v>
      </c>
      <c r="M313" s="6">
        <v>0</v>
      </c>
      <c r="N313" s="8"/>
      <c r="O313" s="8">
        <v>1</v>
      </c>
      <c r="P313" s="8">
        <v>1</v>
      </c>
      <c r="Q313" s="8"/>
      <c r="R313" s="8"/>
      <c r="AC313" s="3">
        <f t="shared" si="13"/>
        <v>2</v>
      </c>
      <c r="AD313" s="38">
        <f t="shared" si="14"/>
        <v>2</v>
      </c>
    </row>
    <row r="314" spans="1:30" customFormat="1" x14ac:dyDescent="0.25">
      <c r="A314" t="s">
        <v>1318</v>
      </c>
      <c r="B314" s="1"/>
      <c r="C314" s="1" t="s">
        <v>1353</v>
      </c>
      <c r="D314" s="3" t="s">
        <v>1354</v>
      </c>
      <c r="E314" s="3" t="s">
        <v>1355</v>
      </c>
      <c r="F314" t="s">
        <v>15</v>
      </c>
      <c r="G314">
        <v>1280</v>
      </c>
      <c r="H314">
        <v>1</v>
      </c>
      <c r="I314">
        <v>0</v>
      </c>
      <c r="J314" s="11">
        <f t="shared" si="12"/>
        <v>1</v>
      </c>
      <c r="K314" s="2">
        <v>45812</v>
      </c>
      <c r="L314" t="s">
        <v>16</v>
      </c>
      <c r="M314" s="6">
        <v>0</v>
      </c>
      <c r="N314" s="8">
        <v>1</v>
      </c>
      <c r="O314" s="8"/>
      <c r="P314" s="8"/>
      <c r="Q314" s="8"/>
      <c r="R314" s="8"/>
      <c r="AC314" s="3">
        <f t="shared" si="13"/>
        <v>1</v>
      </c>
      <c r="AD314" s="38">
        <f t="shared" si="14"/>
        <v>1</v>
      </c>
    </row>
    <row r="315" spans="1:30" customFormat="1" x14ac:dyDescent="0.25">
      <c r="A315" t="s">
        <v>1318</v>
      </c>
      <c r="B315" s="1"/>
      <c r="C315" s="1" t="s">
        <v>1356</v>
      </c>
      <c r="D315" s="3" t="s">
        <v>1357</v>
      </c>
      <c r="E315" s="3" t="s">
        <v>1358</v>
      </c>
      <c r="F315" t="s">
        <v>15</v>
      </c>
      <c r="G315">
        <v>1820</v>
      </c>
      <c r="H315">
        <v>1</v>
      </c>
      <c r="I315">
        <v>0</v>
      </c>
      <c r="J315" s="11">
        <f t="shared" si="12"/>
        <v>1</v>
      </c>
      <c r="K315" s="2">
        <v>45826</v>
      </c>
      <c r="L315" t="s">
        <v>16</v>
      </c>
      <c r="M315" s="6">
        <v>0</v>
      </c>
      <c r="N315" s="8">
        <v>1</v>
      </c>
      <c r="O315" s="8"/>
      <c r="P315" s="8"/>
      <c r="Q315" s="8"/>
      <c r="R315" s="8"/>
      <c r="AC315" s="3">
        <f t="shared" si="13"/>
        <v>1</v>
      </c>
      <c r="AD315" s="38">
        <f t="shared" si="14"/>
        <v>1</v>
      </c>
    </row>
    <row r="316" spans="1:30" customFormat="1" x14ac:dyDescent="0.25">
      <c r="A316" t="s">
        <v>1318</v>
      </c>
      <c r="B316" s="1"/>
      <c r="C316" s="1" t="s">
        <v>1359</v>
      </c>
      <c r="D316" s="3" t="s">
        <v>1360</v>
      </c>
      <c r="E316" s="3" t="s">
        <v>1361</v>
      </c>
      <c r="F316" t="s">
        <v>14</v>
      </c>
      <c r="G316">
        <v>943</v>
      </c>
      <c r="H316">
        <v>1</v>
      </c>
      <c r="I316">
        <v>0</v>
      </c>
      <c r="J316" s="11">
        <f t="shared" si="12"/>
        <v>1</v>
      </c>
      <c r="K316" s="2">
        <v>45866</v>
      </c>
      <c r="L316" t="s">
        <v>16</v>
      </c>
      <c r="M316" s="6">
        <v>0</v>
      </c>
      <c r="N316" s="8">
        <v>1</v>
      </c>
      <c r="O316" s="8"/>
      <c r="P316" s="8"/>
      <c r="Q316" s="8"/>
      <c r="R316" s="8"/>
      <c r="AC316" s="3">
        <f t="shared" si="13"/>
        <v>1</v>
      </c>
      <c r="AD316" s="38">
        <f t="shared" si="14"/>
        <v>1</v>
      </c>
    </row>
    <row r="317" spans="1:30" customFormat="1" x14ac:dyDescent="0.25">
      <c r="A317" t="s">
        <v>1368</v>
      </c>
      <c r="B317" s="1"/>
      <c r="C317" s="1" t="s">
        <v>1369</v>
      </c>
      <c r="D317" s="3" t="s">
        <v>1370</v>
      </c>
      <c r="E317" s="3" t="s">
        <v>1371</v>
      </c>
      <c r="F317" t="s">
        <v>15</v>
      </c>
      <c r="G317">
        <v>1277</v>
      </c>
      <c r="H317">
        <v>1</v>
      </c>
      <c r="I317">
        <v>0</v>
      </c>
      <c r="J317" s="11">
        <f t="shared" si="12"/>
        <v>1</v>
      </c>
      <c r="K317" s="2">
        <v>44887</v>
      </c>
      <c r="L317" t="s">
        <v>21</v>
      </c>
      <c r="M317" s="6">
        <v>0</v>
      </c>
      <c r="N317" s="8"/>
      <c r="O317" s="8">
        <v>1</v>
      </c>
      <c r="P317" s="8"/>
      <c r="Q317" s="8"/>
      <c r="R317" s="8"/>
      <c r="AC317" s="3">
        <f t="shared" si="13"/>
        <v>1</v>
      </c>
      <c r="AD317" s="38">
        <f t="shared" si="14"/>
        <v>1</v>
      </c>
    </row>
    <row r="318" spans="1:30" customFormat="1" x14ac:dyDescent="0.25">
      <c r="A318" t="s">
        <v>1368</v>
      </c>
      <c r="B318" s="1"/>
      <c r="C318" s="1" t="s">
        <v>1372</v>
      </c>
      <c r="D318" s="3" t="s">
        <v>1373</v>
      </c>
      <c r="E318" s="3" t="s">
        <v>1374</v>
      </c>
      <c r="F318" t="s">
        <v>15</v>
      </c>
      <c r="G318">
        <v>5579</v>
      </c>
      <c r="H318">
        <v>1</v>
      </c>
      <c r="I318">
        <v>0</v>
      </c>
      <c r="J318" s="11">
        <f t="shared" si="12"/>
        <v>1</v>
      </c>
      <c r="K318" s="2">
        <v>45313</v>
      </c>
      <c r="L318" t="s">
        <v>21</v>
      </c>
      <c r="M318" s="6">
        <v>0</v>
      </c>
      <c r="N318" s="8"/>
      <c r="O318" s="8">
        <v>1</v>
      </c>
      <c r="P318" s="8"/>
      <c r="Q318" s="8"/>
      <c r="R318" s="8"/>
      <c r="AC318" s="3">
        <f t="shared" si="13"/>
        <v>1</v>
      </c>
      <c r="AD318" s="38">
        <f t="shared" si="14"/>
        <v>1</v>
      </c>
    </row>
    <row r="319" spans="1:30" customFormat="1" x14ac:dyDescent="0.25">
      <c r="A319" t="s">
        <v>1375</v>
      </c>
      <c r="B319" s="1"/>
      <c r="C319" s="1" t="s">
        <v>1378</v>
      </c>
      <c r="D319" s="3" t="s">
        <v>1379</v>
      </c>
      <c r="E319" s="3" t="s">
        <v>1380</v>
      </c>
      <c r="F319" t="s">
        <v>14</v>
      </c>
      <c r="G319">
        <v>0.09</v>
      </c>
      <c r="H319">
        <v>1</v>
      </c>
      <c r="I319">
        <v>0</v>
      </c>
      <c r="J319" s="11">
        <f t="shared" si="12"/>
        <v>1</v>
      </c>
      <c r="K319" s="2">
        <v>41857</v>
      </c>
      <c r="L319" t="s">
        <v>16</v>
      </c>
      <c r="M319" s="6">
        <v>0</v>
      </c>
      <c r="N319" s="8"/>
      <c r="O319" s="8"/>
      <c r="P319" s="8"/>
      <c r="Q319" s="8"/>
      <c r="R319" s="8">
        <v>1</v>
      </c>
      <c r="AC319" s="3">
        <f t="shared" si="13"/>
        <v>1</v>
      </c>
      <c r="AD319" s="38">
        <f t="shared" si="14"/>
        <v>1</v>
      </c>
    </row>
    <row r="320" spans="1:30" customFormat="1" x14ac:dyDescent="0.25">
      <c r="A320" t="s">
        <v>1375</v>
      </c>
      <c r="B320" s="1"/>
      <c r="C320" s="1" t="s">
        <v>1389</v>
      </c>
      <c r="D320" s="3" t="s">
        <v>1390</v>
      </c>
      <c r="E320" s="3" t="s">
        <v>1391</v>
      </c>
      <c r="F320" t="s">
        <v>15</v>
      </c>
      <c r="G320">
        <v>4774</v>
      </c>
      <c r="H320">
        <v>1</v>
      </c>
      <c r="I320">
        <v>0</v>
      </c>
      <c r="J320" s="11">
        <f t="shared" si="12"/>
        <v>1</v>
      </c>
      <c r="K320" s="2">
        <v>45421</v>
      </c>
      <c r="L320" t="s">
        <v>16</v>
      </c>
      <c r="M320" s="6">
        <v>0</v>
      </c>
      <c r="N320" s="8">
        <v>1</v>
      </c>
      <c r="O320" s="8"/>
      <c r="P320" s="8"/>
      <c r="Q320" s="8"/>
      <c r="R320" s="8"/>
      <c r="AC320" s="3">
        <f t="shared" si="13"/>
        <v>1</v>
      </c>
      <c r="AD320" s="38">
        <f t="shared" si="14"/>
        <v>1</v>
      </c>
    </row>
    <row r="321" spans="1:30" customFormat="1" x14ac:dyDescent="0.25">
      <c r="A321" t="s">
        <v>1375</v>
      </c>
      <c r="B321" s="1"/>
      <c r="C321" s="1" t="s">
        <v>1401</v>
      </c>
      <c r="D321" s="3" t="s">
        <v>1402</v>
      </c>
      <c r="E321" s="3" t="s">
        <v>1403</v>
      </c>
      <c r="F321" t="s">
        <v>14</v>
      </c>
      <c r="G321">
        <v>1486</v>
      </c>
      <c r="H321">
        <v>4</v>
      </c>
      <c r="I321">
        <v>0</v>
      </c>
      <c r="J321" s="11">
        <f t="shared" si="12"/>
        <v>4</v>
      </c>
      <c r="K321" s="2">
        <v>45758</v>
      </c>
      <c r="L321" t="s">
        <v>21</v>
      </c>
      <c r="M321" s="6">
        <v>0</v>
      </c>
      <c r="N321" s="8"/>
      <c r="O321" s="8">
        <v>2</v>
      </c>
      <c r="P321" s="8">
        <v>2</v>
      </c>
      <c r="Q321" s="8"/>
      <c r="R321" s="8"/>
      <c r="AC321" s="3">
        <f t="shared" si="13"/>
        <v>4</v>
      </c>
      <c r="AD321" s="38">
        <f t="shared" si="14"/>
        <v>4</v>
      </c>
    </row>
    <row r="322" spans="1:30" customFormat="1" x14ac:dyDescent="0.25">
      <c r="A322" t="s">
        <v>1375</v>
      </c>
      <c r="B322" s="1"/>
      <c r="C322" s="1" t="s">
        <v>1404</v>
      </c>
      <c r="D322" s="3" t="s">
        <v>1405</v>
      </c>
      <c r="E322" s="3" t="s">
        <v>1406</v>
      </c>
      <c r="F322" t="s">
        <v>15</v>
      </c>
      <c r="G322">
        <v>714</v>
      </c>
      <c r="H322">
        <v>1</v>
      </c>
      <c r="I322">
        <v>0</v>
      </c>
      <c r="J322" s="11">
        <f t="shared" si="12"/>
        <v>1</v>
      </c>
      <c r="K322" s="2">
        <v>45772</v>
      </c>
      <c r="L322" t="s">
        <v>76</v>
      </c>
      <c r="M322" s="6">
        <v>1</v>
      </c>
      <c r="N322" s="8"/>
      <c r="O322" s="8"/>
      <c r="P322" s="8"/>
      <c r="Q322" s="8"/>
      <c r="R322" s="8"/>
      <c r="AC322" s="3">
        <f t="shared" si="13"/>
        <v>0</v>
      </c>
      <c r="AD322" s="38">
        <f t="shared" si="14"/>
        <v>0</v>
      </c>
    </row>
    <row r="323" spans="1:30" customFormat="1" x14ac:dyDescent="0.25">
      <c r="A323" t="s">
        <v>1407</v>
      </c>
      <c r="B323" s="1"/>
      <c r="C323" s="1" t="s">
        <v>1411</v>
      </c>
      <c r="D323" s="3" t="s">
        <v>1412</v>
      </c>
      <c r="E323" s="3" t="s">
        <v>1413</v>
      </c>
      <c r="F323" t="s">
        <v>15</v>
      </c>
      <c r="G323">
        <v>0.22</v>
      </c>
      <c r="H323">
        <v>3</v>
      </c>
      <c r="I323">
        <v>0</v>
      </c>
      <c r="J323" s="11">
        <f t="shared" ref="J323:J386" si="15">SUM(H323,-I323)</f>
        <v>3</v>
      </c>
      <c r="K323" s="2">
        <v>42578</v>
      </c>
      <c r="L323" t="s">
        <v>16</v>
      </c>
      <c r="M323" s="6">
        <v>0</v>
      </c>
      <c r="N323" s="8"/>
      <c r="O323" s="8"/>
      <c r="P323" s="8">
        <v>1</v>
      </c>
      <c r="Q323" s="8">
        <v>1</v>
      </c>
      <c r="R323" s="8">
        <v>1</v>
      </c>
      <c r="AC323" s="3">
        <f t="shared" ref="AC323:AC386" si="16">SUM(N323:AB323)</f>
        <v>3</v>
      </c>
      <c r="AD323" s="38">
        <f t="shared" ref="AD323:AD386" si="17">SUM(N323:R323)</f>
        <v>3</v>
      </c>
    </row>
    <row r="324" spans="1:30" customFormat="1" x14ac:dyDescent="0.25">
      <c r="A324" t="s">
        <v>1407</v>
      </c>
      <c r="B324" s="1"/>
      <c r="C324" s="1" t="s">
        <v>1414</v>
      </c>
      <c r="D324" s="3" t="s">
        <v>1415</v>
      </c>
      <c r="E324" s="3" t="s">
        <v>1416</v>
      </c>
      <c r="F324" t="s">
        <v>15</v>
      </c>
      <c r="G324">
        <v>1099</v>
      </c>
      <c r="H324">
        <v>2</v>
      </c>
      <c r="I324">
        <v>0</v>
      </c>
      <c r="J324" s="11">
        <f t="shared" si="15"/>
        <v>2</v>
      </c>
      <c r="K324" s="2">
        <v>44147</v>
      </c>
      <c r="L324" t="s">
        <v>16</v>
      </c>
      <c r="M324" s="6">
        <v>0</v>
      </c>
      <c r="N324" s="8">
        <v>1</v>
      </c>
      <c r="O324" s="8">
        <v>1</v>
      </c>
      <c r="P324" s="8"/>
      <c r="Q324" s="8"/>
      <c r="R324" s="8"/>
      <c r="AC324" s="3">
        <f t="shared" si="16"/>
        <v>2</v>
      </c>
      <c r="AD324" s="38">
        <f t="shared" si="17"/>
        <v>2</v>
      </c>
    </row>
    <row r="325" spans="1:30" customFormat="1" x14ac:dyDescent="0.25">
      <c r="A325" t="s">
        <v>1407</v>
      </c>
      <c r="B325" s="1"/>
      <c r="C325" s="1" t="s">
        <v>1417</v>
      </c>
      <c r="D325" s="3" t="s">
        <v>1418</v>
      </c>
      <c r="E325" s="3" t="s">
        <v>1419</v>
      </c>
      <c r="F325" t="s">
        <v>15</v>
      </c>
      <c r="G325">
        <v>1863</v>
      </c>
      <c r="H325">
        <v>1</v>
      </c>
      <c r="I325">
        <v>0</v>
      </c>
      <c r="J325" s="11">
        <f t="shared" si="15"/>
        <v>1</v>
      </c>
      <c r="K325" s="2">
        <v>44425</v>
      </c>
      <c r="L325" t="s">
        <v>16</v>
      </c>
      <c r="M325" s="6">
        <v>0</v>
      </c>
      <c r="N325" s="8">
        <v>1</v>
      </c>
      <c r="O325" s="8"/>
      <c r="P325" s="8"/>
      <c r="Q325" s="8"/>
      <c r="R325" s="8"/>
      <c r="AC325" s="3">
        <f t="shared" si="16"/>
        <v>1</v>
      </c>
      <c r="AD325" s="38">
        <f t="shared" si="17"/>
        <v>1</v>
      </c>
    </row>
    <row r="326" spans="1:30" customFormat="1" x14ac:dyDescent="0.25">
      <c r="A326" t="s">
        <v>1407</v>
      </c>
      <c r="B326" s="1"/>
      <c r="C326" s="1" t="s">
        <v>1420</v>
      </c>
      <c r="D326" s="3" t="s">
        <v>1421</v>
      </c>
      <c r="E326" s="3" t="s">
        <v>1422</v>
      </c>
      <c r="F326" t="s">
        <v>15</v>
      </c>
      <c r="G326">
        <v>1168</v>
      </c>
      <c r="H326">
        <v>1</v>
      </c>
      <c r="I326">
        <v>0</v>
      </c>
      <c r="J326" s="11">
        <f t="shared" si="15"/>
        <v>1</v>
      </c>
      <c r="K326" s="2">
        <v>44820</v>
      </c>
      <c r="L326" t="s">
        <v>16</v>
      </c>
      <c r="M326" s="6">
        <v>0</v>
      </c>
      <c r="N326" s="8">
        <v>1</v>
      </c>
      <c r="O326" s="8"/>
      <c r="P326" s="8"/>
      <c r="Q326" s="8"/>
      <c r="R326" s="8"/>
      <c r="AC326" s="3">
        <f t="shared" si="16"/>
        <v>1</v>
      </c>
      <c r="AD326" s="38">
        <f t="shared" si="17"/>
        <v>1</v>
      </c>
    </row>
    <row r="327" spans="1:30" customFormat="1" x14ac:dyDescent="0.25">
      <c r="A327" t="s">
        <v>1407</v>
      </c>
      <c r="B327" s="1"/>
      <c r="C327" s="1" t="s">
        <v>1423</v>
      </c>
      <c r="D327" s="3" t="s">
        <v>1424</v>
      </c>
      <c r="E327" s="3" t="s">
        <v>1425</v>
      </c>
      <c r="F327" t="s">
        <v>15</v>
      </c>
      <c r="G327">
        <v>327</v>
      </c>
      <c r="H327">
        <v>1</v>
      </c>
      <c r="I327">
        <v>0</v>
      </c>
      <c r="J327" s="11">
        <f t="shared" si="15"/>
        <v>1</v>
      </c>
      <c r="K327" s="2">
        <v>44908</v>
      </c>
      <c r="L327" t="s">
        <v>76</v>
      </c>
      <c r="M327" s="6">
        <v>1</v>
      </c>
      <c r="N327" s="8"/>
      <c r="O327" s="8"/>
      <c r="P327" s="8"/>
      <c r="Q327" s="8"/>
      <c r="R327" s="8"/>
      <c r="AC327" s="3">
        <f t="shared" si="16"/>
        <v>0</v>
      </c>
      <c r="AD327" s="38">
        <f t="shared" si="17"/>
        <v>0</v>
      </c>
    </row>
    <row r="328" spans="1:30" customFormat="1" x14ac:dyDescent="0.25">
      <c r="A328" t="s">
        <v>1407</v>
      </c>
      <c r="B328" s="1"/>
      <c r="C328" s="1" t="s">
        <v>1426</v>
      </c>
      <c r="D328" s="3" t="s">
        <v>1427</v>
      </c>
      <c r="E328" s="3" t="s">
        <v>1428</v>
      </c>
      <c r="F328" t="s">
        <v>15</v>
      </c>
      <c r="G328">
        <v>912</v>
      </c>
      <c r="H328">
        <v>1</v>
      </c>
      <c r="I328">
        <v>0</v>
      </c>
      <c r="J328" s="11">
        <f t="shared" si="15"/>
        <v>1</v>
      </c>
      <c r="K328" s="2">
        <v>45072</v>
      </c>
      <c r="L328" t="s">
        <v>76</v>
      </c>
      <c r="M328" s="6">
        <v>1</v>
      </c>
      <c r="N328" s="8"/>
      <c r="O328" s="8"/>
      <c r="P328" s="8"/>
      <c r="Q328" s="8"/>
      <c r="R328" s="8"/>
      <c r="AC328" s="3">
        <f t="shared" si="16"/>
        <v>0</v>
      </c>
      <c r="AD328" s="38">
        <f t="shared" si="17"/>
        <v>0</v>
      </c>
    </row>
    <row r="329" spans="1:30" customFormat="1" x14ac:dyDescent="0.25">
      <c r="A329" t="s">
        <v>1407</v>
      </c>
      <c r="B329" s="1"/>
      <c r="C329" s="1" t="s">
        <v>1429</v>
      </c>
      <c r="D329" s="3" t="s">
        <v>1430</v>
      </c>
      <c r="E329" s="3" t="s">
        <v>1431</v>
      </c>
      <c r="F329" t="s">
        <v>14</v>
      </c>
      <c r="G329">
        <v>2054</v>
      </c>
      <c r="H329">
        <v>3</v>
      </c>
      <c r="I329">
        <v>0</v>
      </c>
      <c r="J329" s="11">
        <f t="shared" si="15"/>
        <v>3</v>
      </c>
      <c r="K329" s="2">
        <v>45177</v>
      </c>
      <c r="L329" t="s">
        <v>16</v>
      </c>
      <c r="M329" s="6">
        <v>0</v>
      </c>
      <c r="N329" s="8">
        <v>1</v>
      </c>
      <c r="O329" s="8">
        <v>1</v>
      </c>
      <c r="P329" s="8">
        <v>1</v>
      </c>
      <c r="Q329" s="8"/>
      <c r="R329" s="8"/>
      <c r="AC329" s="3">
        <f t="shared" si="16"/>
        <v>3</v>
      </c>
      <c r="AD329" s="38">
        <f t="shared" si="17"/>
        <v>3</v>
      </c>
    </row>
    <row r="330" spans="1:30" customFormat="1" x14ac:dyDescent="0.25">
      <c r="A330" t="s">
        <v>1407</v>
      </c>
      <c r="B330" s="1"/>
      <c r="C330" s="1" t="s">
        <v>1435</v>
      </c>
      <c r="D330" s="3" t="s">
        <v>1436</v>
      </c>
      <c r="E330" s="3" t="s">
        <v>1437</v>
      </c>
      <c r="F330" t="s">
        <v>15</v>
      </c>
      <c r="G330">
        <v>768</v>
      </c>
      <c r="H330">
        <v>1</v>
      </c>
      <c r="I330">
        <v>0</v>
      </c>
      <c r="J330" s="11">
        <f t="shared" si="15"/>
        <v>1</v>
      </c>
      <c r="K330" s="2">
        <v>45447</v>
      </c>
      <c r="L330" t="s">
        <v>21</v>
      </c>
      <c r="M330" s="6">
        <v>0</v>
      </c>
      <c r="N330" s="8"/>
      <c r="O330" s="8">
        <v>1</v>
      </c>
      <c r="P330" s="8"/>
      <c r="Q330" s="8"/>
      <c r="R330" s="8"/>
      <c r="AC330" s="3">
        <f t="shared" si="16"/>
        <v>1</v>
      </c>
      <c r="AD330" s="38">
        <f t="shared" si="17"/>
        <v>1</v>
      </c>
    </row>
    <row r="331" spans="1:30" customFormat="1" x14ac:dyDescent="0.25">
      <c r="A331" t="s">
        <v>1407</v>
      </c>
      <c r="B331" s="1"/>
      <c r="C331" s="1" t="s">
        <v>1444</v>
      </c>
      <c r="D331" s="3" t="s">
        <v>1445</v>
      </c>
      <c r="E331" s="3" t="s">
        <v>1446</v>
      </c>
      <c r="F331" t="s">
        <v>15</v>
      </c>
      <c r="G331">
        <v>234</v>
      </c>
      <c r="H331">
        <v>1</v>
      </c>
      <c r="I331">
        <v>0</v>
      </c>
      <c r="J331" s="11">
        <f t="shared" si="15"/>
        <v>1</v>
      </c>
      <c r="K331" s="2">
        <v>45688</v>
      </c>
      <c r="L331" t="s">
        <v>21</v>
      </c>
      <c r="M331" s="6">
        <v>0</v>
      </c>
      <c r="N331" s="8"/>
      <c r="O331" s="8">
        <v>1</v>
      </c>
      <c r="P331" s="8"/>
      <c r="Q331" s="8"/>
      <c r="R331" s="8"/>
      <c r="AC331" s="3">
        <f t="shared" si="16"/>
        <v>1</v>
      </c>
      <c r="AD331" s="38">
        <f t="shared" si="17"/>
        <v>1</v>
      </c>
    </row>
    <row r="332" spans="1:30" customFormat="1" x14ac:dyDescent="0.25">
      <c r="A332" t="s">
        <v>1407</v>
      </c>
      <c r="B332" s="1"/>
      <c r="C332" s="1" t="s">
        <v>1447</v>
      </c>
      <c r="D332" s="3" t="s">
        <v>1448</v>
      </c>
      <c r="E332" s="3" t="s">
        <v>1449</v>
      </c>
      <c r="F332" t="s">
        <v>14</v>
      </c>
      <c r="G332">
        <v>2746</v>
      </c>
      <c r="H332">
        <v>1</v>
      </c>
      <c r="I332">
        <v>0</v>
      </c>
      <c r="J332" s="11">
        <f t="shared" si="15"/>
        <v>1</v>
      </c>
      <c r="K332" s="2">
        <v>45778</v>
      </c>
      <c r="L332" t="s">
        <v>21</v>
      </c>
      <c r="M332" s="6">
        <v>0</v>
      </c>
      <c r="N332" s="8"/>
      <c r="O332" s="8">
        <v>1</v>
      </c>
      <c r="P332" s="8"/>
      <c r="Q332" s="8"/>
      <c r="R332" s="8"/>
      <c r="AC332" s="3">
        <f t="shared" si="16"/>
        <v>1</v>
      </c>
      <c r="AD332" s="38">
        <f t="shared" si="17"/>
        <v>1</v>
      </c>
    </row>
    <row r="333" spans="1:30" customFormat="1" x14ac:dyDescent="0.25">
      <c r="A333" t="s">
        <v>1407</v>
      </c>
      <c r="B333" s="1"/>
      <c r="C333" s="1" t="s">
        <v>1450</v>
      </c>
      <c r="D333" s="3" t="s">
        <v>1451</v>
      </c>
      <c r="E333" s="3" t="s">
        <v>1452</v>
      </c>
      <c r="F333" t="s">
        <v>15</v>
      </c>
      <c r="G333">
        <v>1593</v>
      </c>
      <c r="H333">
        <v>2</v>
      </c>
      <c r="I333">
        <v>0</v>
      </c>
      <c r="J333" s="11">
        <f t="shared" si="15"/>
        <v>2</v>
      </c>
      <c r="K333" s="2">
        <v>45827</v>
      </c>
      <c r="L333" t="s">
        <v>21</v>
      </c>
      <c r="M333" s="6">
        <v>0</v>
      </c>
      <c r="N333" s="8"/>
      <c r="O333" s="8">
        <v>1</v>
      </c>
      <c r="P333" s="8">
        <v>1</v>
      </c>
      <c r="Q333" s="8"/>
      <c r="R333" s="8"/>
      <c r="AC333" s="3">
        <f t="shared" si="16"/>
        <v>2</v>
      </c>
      <c r="AD333" s="38">
        <f t="shared" si="17"/>
        <v>2</v>
      </c>
    </row>
    <row r="334" spans="1:30" customFormat="1" x14ac:dyDescent="0.25">
      <c r="A334" t="s">
        <v>1407</v>
      </c>
      <c r="B334" s="1"/>
      <c r="C334" s="1" t="s">
        <v>1453</v>
      </c>
      <c r="D334" s="3" t="s">
        <v>1454</v>
      </c>
      <c r="E334" s="3" t="s">
        <v>1455</v>
      </c>
      <c r="F334" t="s">
        <v>14</v>
      </c>
      <c r="G334">
        <v>254</v>
      </c>
      <c r="H334">
        <v>1</v>
      </c>
      <c r="I334">
        <v>0</v>
      </c>
      <c r="J334" s="11">
        <f t="shared" si="15"/>
        <v>1</v>
      </c>
      <c r="K334" s="2">
        <v>45848</v>
      </c>
      <c r="L334" t="s">
        <v>21</v>
      </c>
      <c r="M334" s="6">
        <v>0</v>
      </c>
      <c r="N334" s="8"/>
      <c r="O334" s="8">
        <v>1</v>
      </c>
      <c r="P334" s="8"/>
      <c r="Q334" s="8"/>
      <c r="R334" s="8"/>
      <c r="AC334" s="3">
        <f t="shared" si="16"/>
        <v>1</v>
      </c>
      <c r="AD334" s="38">
        <f t="shared" si="17"/>
        <v>1</v>
      </c>
    </row>
    <row r="335" spans="1:30" customFormat="1" x14ac:dyDescent="0.25">
      <c r="A335" t="s">
        <v>1407</v>
      </c>
      <c r="B335" s="1"/>
      <c r="C335" s="1" t="s">
        <v>1456</v>
      </c>
      <c r="D335" s="3" t="s">
        <v>1457</v>
      </c>
      <c r="E335" s="3" t="s">
        <v>1458</v>
      </c>
      <c r="F335" t="s">
        <v>14</v>
      </c>
      <c r="G335">
        <v>843</v>
      </c>
      <c r="H335">
        <v>1</v>
      </c>
      <c r="I335">
        <v>0</v>
      </c>
      <c r="J335" s="11">
        <f t="shared" si="15"/>
        <v>1</v>
      </c>
      <c r="K335" s="2">
        <v>46087</v>
      </c>
      <c r="L335" t="s">
        <v>21</v>
      </c>
      <c r="M335" s="6">
        <v>0</v>
      </c>
      <c r="N335" s="8"/>
      <c r="O335" s="8"/>
      <c r="P335" s="8">
        <v>1</v>
      </c>
      <c r="Q335" s="8"/>
      <c r="R335" s="8"/>
      <c r="AC335" s="3">
        <f t="shared" si="16"/>
        <v>1</v>
      </c>
      <c r="AD335" s="38">
        <f t="shared" si="17"/>
        <v>1</v>
      </c>
    </row>
    <row r="336" spans="1:30" customFormat="1" x14ac:dyDescent="0.25">
      <c r="A336" t="s">
        <v>1459</v>
      </c>
      <c r="B336" s="1"/>
      <c r="C336" s="1" t="s">
        <v>1465</v>
      </c>
      <c r="D336" s="3" t="s">
        <v>1466</v>
      </c>
      <c r="E336" s="3" t="s">
        <v>1467</v>
      </c>
      <c r="F336" t="s">
        <v>14</v>
      </c>
      <c r="G336">
        <v>399</v>
      </c>
      <c r="H336">
        <v>1</v>
      </c>
      <c r="I336">
        <v>0</v>
      </c>
      <c r="J336" s="11">
        <f t="shared" si="15"/>
        <v>1</v>
      </c>
      <c r="K336" s="2">
        <v>46042</v>
      </c>
      <c r="L336" t="s">
        <v>21</v>
      </c>
      <c r="M336" s="6">
        <v>0</v>
      </c>
      <c r="N336" s="8"/>
      <c r="O336" s="8">
        <v>1</v>
      </c>
      <c r="P336" s="8"/>
      <c r="Q336" s="8"/>
      <c r="R336" s="8"/>
      <c r="AC336" s="3">
        <f t="shared" si="16"/>
        <v>1</v>
      </c>
      <c r="AD336" s="38">
        <f t="shared" si="17"/>
        <v>1</v>
      </c>
    </row>
    <row r="337" spans="1:30" customFormat="1" x14ac:dyDescent="0.25">
      <c r="A337" t="s">
        <v>1468</v>
      </c>
      <c r="B337" s="1"/>
      <c r="C337" s="1" t="s">
        <v>1469</v>
      </c>
      <c r="D337" s="3" t="s">
        <v>1470</v>
      </c>
      <c r="E337" s="3" t="s">
        <v>1471</v>
      </c>
      <c r="F337" t="s">
        <v>14</v>
      </c>
      <c r="G337">
        <v>7332</v>
      </c>
      <c r="H337">
        <v>1</v>
      </c>
      <c r="I337">
        <v>0</v>
      </c>
      <c r="J337" s="11">
        <f t="shared" si="15"/>
        <v>1</v>
      </c>
      <c r="K337" s="2">
        <v>44861</v>
      </c>
      <c r="L337" t="s">
        <v>21</v>
      </c>
      <c r="M337" s="6">
        <v>0</v>
      </c>
      <c r="N337" s="8"/>
      <c r="O337" s="8">
        <v>1</v>
      </c>
      <c r="P337" s="8"/>
      <c r="Q337" s="8"/>
      <c r="R337" s="8"/>
      <c r="AC337" s="3">
        <f t="shared" si="16"/>
        <v>1</v>
      </c>
      <c r="AD337" s="38">
        <f t="shared" si="17"/>
        <v>1</v>
      </c>
    </row>
    <row r="338" spans="1:30" customFormat="1" x14ac:dyDescent="0.25">
      <c r="A338" t="s">
        <v>1468</v>
      </c>
      <c r="B338" s="1"/>
      <c r="C338" s="1" t="s">
        <v>1472</v>
      </c>
      <c r="D338" s="3" t="s">
        <v>1473</v>
      </c>
      <c r="E338" s="3" t="s">
        <v>1474</v>
      </c>
      <c r="F338" t="s">
        <v>14</v>
      </c>
      <c r="G338">
        <v>710</v>
      </c>
      <c r="H338">
        <v>1</v>
      </c>
      <c r="I338">
        <v>0</v>
      </c>
      <c r="J338" s="11">
        <f t="shared" si="15"/>
        <v>1</v>
      </c>
      <c r="K338" s="2">
        <v>44883</v>
      </c>
      <c r="L338" t="s">
        <v>16</v>
      </c>
      <c r="M338" s="6">
        <v>0</v>
      </c>
      <c r="N338" s="8">
        <v>1</v>
      </c>
      <c r="O338" s="8"/>
      <c r="P338" s="8"/>
      <c r="Q338" s="8"/>
      <c r="R338" s="8"/>
      <c r="AC338" s="3">
        <f t="shared" si="16"/>
        <v>1</v>
      </c>
      <c r="AD338" s="38">
        <f t="shared" si="17"/>
        <v>1</v>
      </c>
    </row>
    <row r="339" spans="1:30" customFormat="1" x14ac:dyDescent="0.25">
      <c r="A339" t="s">
        <v>1468</v>
      </c>
      <c r="B339" s="1"/>
      <c r="C339" s="1" t="s">
        <v>1475</v>
      </c>
      <c r="D339" s="3" t="s">
        <v>1476</v>
      </c>
      <c r="E339" s="3" t="s">
        <v>1477</v>
      </c>
      <c r="F339" t="s">
        <v>15</v>
      </c>
      <c r="G339">
        <v>1988</v>
      </c>
      <c r="H339">
        <v>1</v>
      </c>
      <c r="I339">
        <v>0</v>
      </c>
      <c r="J339" s="11">
        <f t="shared" si="15"/>
        <v>1</v>
      </c>
      <c r="K339" s="2">
        <v>44883</v>
      </c>
      <c r="L339" t="s">
        <v>16</v>
      </c>
      <c r="M339" s="6">
        <v>0</v>
      </c>
      <c r="N339" s="8">
        <v>1</v>
      </c>
      <c r="O339" s="8"/>
      <c r="P339" s="8"/>
      <c r="Q339" s="8"/>
      <c r="R339" s="8"/>
      <c r="AC339" s="3">
        <f t="shared" si="16"/>
        <v>1</v>
      </c>
      <c r="AD339" s="38">
        <f t="shared" si="17"/>
        <v>1</v>
      </c>
    </row>
    <row r="340" spans="1:30" customFormat="1" x14ac:dyDescent="0.25">
      <c r="A340" t="s">
        <v>1468</v>
      </c>
      <c r="B340" s="1"/>
      <c r="C340" s="1" t="s">
        <v>1478</v>
      </c>
      <c r="D340" s="3" t="s">
        <v>1479</v>
      </c>
      <c r="E340" s="3" t="s">
        <v>1480</v>
      </c>
      <c r="F340" t="s">
        <v>14</v>
      </c>
      <c r="G340">
        <v>895</v>
      </c>
      <c r="H340">
        <v>1</v>
      </c>
      <c r="I340">
        <v>0</v>
      </c>
      <c r="J340" s="11">
        <f t="shared" si="15"/>
        <v>1</v>
      </c>
      <c r="K340" s="2">
        <v>44894</v>
      </c>
      <c r="L340" t="s">
        <v>21</v>
      </c>
      <c r="M340" s="6">
        <v>0</v>
      </c>
      <c r="N340" s="8"/>
      <c r="O340" s="8">
        <v>1</v>
      </c>
      <c r="P340" s="8"/>
      <c r="Q340" s="8"/>
      <c r="R340" s="8"/>
      <c r="AC340" s="3">
        <f t="shared" si="16"/>
        <v>1</v>
      </c>
      <c r="AD340" s="38">
        <f t="shared" si="17"/>
        <v>1</v>
      </c>
    </row>
    <row r="341" spans="1:30" customFormat="1" x14ac:dyDescent="0.25">
      <c r="A341" t="s">
        <v>1468</v>
      </c>
      <c r="B341" s="1"/>
      <c r="C341" s="1" t="s">
        <v>1481</v>
      </c>
      <c r="D341" s="3" t="s">
        <v>1482</v>
      </c>
      <c r="E341" s="3" t="s">
        <v>1483</v>
      </c>
      <c r="F341" t="s">
        <v>14</v>
      </c>
      <c r="G341">
        <v>1258</v>
      </c>
      <c r="H341">
        <v>1</v>
      </c>
      <c r="I341">
        <v>0</v>
      </c>
      <c r="J341" s="11">
        <f t="shared" si="15"/>
        <v>1</v>
      </c>
      <c r="K341" s="2">
        <v>45432</v>
      </c>
      <c r="L341" t="s">
        <v>76</v>
      </c>
      <c r="M341" s="6">
        <v>1</v>
      </c>
      <c r="N341" s="8"/>
      <c r="O341" s="8"/>
      <c r="P341" s="8"/>
      <c r="Q341" s="8"/>
      <c r="R341" s="8"/>
      <c r="AC341" s="3">
        <f t="shared" si="16"/>
        <v>0</v>
      </c>
      <c r="AD341" s="38">
        <f t="shared" si="17"/>
        <v>0</v>
      </c>
    </row>
    <row r="342" spans="1:30" customFormat="1" x14ac:dyDescent="0.25">
      <c r="A342" t="s">
        <v>1468</v>
      </c>
      <c r="B342" s="1"/>
      <c r="C342" s="1" t="s">
        <v>1484</v>
      </c>
      <c r="D342" s="3" t="s">
        <v>1485</v>
      </c>
      <c r="E342" s="3" t="s">
        <v>1486</v>
      </c>
      <c r="F342" t="s">
        <v>14</v>
      </c>
      <c r="G342">
        <v>974</v>
      </c>
      <c r="H342">
        <v>1</v>
      </c>
      <c r="I342">
        <v>0</v>
      </c>
      <c r="J342" s="11">
        <f t="shared" si="15"/>
        <v>1</v>
      </c>
      <c r="K342" s="2">
        <v>45520</v>
      </c>
      <c r="L342" t="s">
        <v>76</v>
      </c>
      <c r="M342" s="6">
        <v>1</v>
      </c>
      <c r="N342" s="8"/>
      <c r="O342" s="8"/>
      <c r="P342" s="8"/>
      <c r="Q342" s="8"/>
      <c r="R342" s="8"/>
      <c r="AC342" s="3">
        <f t="shared" si="16"/>
        <v>0</v>
      </c>
      <c r="AD342" s="38">
        <f t="shared" si="17"/>
        <v>0</v>
      </c>
    </row>
    <row r="343" spans="1:30" customFormat="1" x14ac:dyDescent="0.25">
      <c r="A343" t="s">
        <v>1468</v>
      </c>
      <c r="B343" s="1"/>
      <c r="C343" s="1" t="s">
        <v>1493</v>
      </c>
      <c r="D343" s="3" t="s">
        <v>1494</v>
      </c>
      <c r="E343" s="3" t="s">
        <v>1495</v>
      </c>
      <c r="F343" t="s">
        <v>15</v>
      </c>
      <c r="G343">
        <v>465</v>
      </c>
      <c r="H343">
        <v>1</v>
      </c>
      <c r="I343">
        <v>0</v>
      </c>
      <c r="J343" s="11">
        <f t="shared" si="15"/>
        <v>1</v>
      </c>
      <c r="K343" s="2">
        <v>45674</v>
      </c>
      <c r="L343" t="s">
        <v>16</v>
      </c>
      <c r="M343" s="6">
        <v>0</v>
      </c>
      <c r="N343" s="8">
        <v>1</v>
      </c>
      <c r="O343" s="8"/>
      <c r="P343" s="8"/>
      <c r="Q343" s="8"/>
      <c r="R343" s="8"/>
      <c r="AC343" s="3">
        <f t="shared" si="16"/>
        <v>1</v>
      </c>
      <c r="AD343" s="38">
        <f t="shared" si="17"/>
        <v>1</v>
      </c>
    </row>
    <row r="344" spans="1:30" customFormat="1" x14ac:dyDescent="0.25">
      <c r="A344" t="s">
        <v>1468</v>
      </c>
      <c r="B344" s="1"/>
      <c r="C344" s="1" t="s">
        <v>1496</v>
      </c>
      <c r="D344" s="3" t="s">
        <v>1497</v>
      </c>
      <c r="E344" s="3" t="s">
        <v>1498</v>
      </c>
      <c r="F344" t="s">
        <v>15</v>
      </c>
      <c r="G344">
        <v>784</v>
      </c>
      <c r="H344">
        <v>1</v>
      </c>
      <c r="I344">
        <v>0</v>
      </c>
      <c r="J344" s="11">
        <f t="shared" si="15"/>
        <v>1</v>
      </c>
      <c r="K344" s="2">
        <v>45715</v>
      </c>
      <c r="L344" t="s">
        <v>21</v>
      </c>
      <c r="M344" s="6">
        <v>0</v>
      </c>
      <c r="N344" s="8"/>
      <c r="O344" s="8">
        <v>1</v>
      </c>
      <c r="P344" s="8"/>
      <c r="Q344" s="8"/>
      <c r="R344" s="8"/>
      <c r="AC344" s="3">
        <f t="shared" si="16"/>
        <v>1</v>
      </c>
      <c r="AD344" s="38">
        <f t="shared" si="17"/>
        <v>1</v>
      </c>
    </row>
    <row r="345" spans="1:30" customFormat="1" x14ac:dyDescent="0.25">
      <c r="A345" t="s">
        <v>1468</v>
      </c>
      <c r="B345" s="1"/>
      <c r="C345" s="1" t="s">
        <v>1499</v>
      </c>
      <c r="D345" s="3" t="s">
        <v>1500</v>
      </c>
      <c r="E345" s="3" t="s">
        <v>1501</v>
      </c>
      <c r="F345" t="s">
        <v>15</v>
      </c>
      <c r="G345">
        <v>677</v>
      </c>
      <c r="H345">
        <v>1</v>
      </c>
      <c r="I345">
        <v>0</v>
      </c>
      <c r="J345" s="11">
        <f t="shared" si="15"/>
        <v>1</v>
      </c>
      <c r="K345" s="2">
        <v>45742</v>
      </c>
      <c r="L345" t="s">
        <v>21</v>
      </c>
      <c r="M345" s="6">
        <v>0</v>
      </c>
      <c r="N345" s="8"/>
      <c r="O345" s="8">
        <v>1</v>
      </c>
      <c r="P345" s="8"/>
      <c r="Q345" s="8"/>
      <c r="R345" s="8"/>
      <c r="AC345" s="3">
        <f t="shared" si="16"/>
        <v>1</v>
      </c>
      <c r="AD345" s="38">
        <f t="shared" si="17"/>
        <v>1</v>
      </c>
    </row>
    <row r="346" spans="1:30" customFormat="1" x14ac:dyDescent="0.25">
      <c r="A346" t="s">
        <v>1468</v>
      </c>
      <c r="B346" s="1"/>
      <c r="C346" s="1" t="s">
        <v>1502</v>
      </c>
      <c r="D346" s="3" t="s">
        <v>1503</v>
      </c>
      <c r="E346" s="3" t="s">
        <v>1504</v>
      </c>
      <c r="F346" t="s">
        <v>14</v>
      </c>
      <c r="G346">
        <v>2872</v>
      </c>
      <c r="H346">
        <v>1</v>
      </c>
      <c r="I346">
        <v>0</v>
      </c>
      <c r="J346" s="11">
        <f t="shared" si="15"/>
        <v>1</v>
      </c>
      <c r="K346" s="2">
        <v>45895</v>
      </c>
      <c r="L346" t="s">
        <v>21</v>
      </c>
      <c r="M346" s="6">
        <v>0</v>
      </c>
      <c r="N346" s="8"/>
      <c r="O346" s="8">
        <v>1</v>
      </c>
      <c r="P346" s="8"/>
      <c r="Q346" s="8"/>
      <c r="R346" s="8"/>
      <c r="AC346" s="3">
        <f t="shared" si="16"/>
        <v>1</v>
      </c>
      <c r="AD346" s="38">
        <f t="shared" si="17"/>
        <v>1</v>
      </c>
    </row>
    <row r="347" spans="1:30" customFormat="1" x14ac:dyDescent="0.25">
      <c r="A347" t="s">
        <v>1468</v>
      </c>
      <c r="B347" s="1"/>
      <c r="C347" s="1" t="s">
        <v>1508</v>
      </c>
      <c r="D347" s="3" t="s">
        <v>1509</v>
      </c>
      <c r="E347" s="3" t="s">
        <v>1510</v>
      </c>
      <c r="F347" t="s">
        <v>15</v>
      </c>
      <c r="G347">
        <v>1437</v>
      </c>
      <c r="H347">
        <v>1</v>
      </c>
      <c r="I347">
        <v>0</v>
      </c>
      <c r="J347" s="11">
        <f t="shared" si="15"/>
        <v>1</v>
      </c>
      <c r="K347" s="2">
        <v>45961</v>
      </c>
      <c r="L347" t="s">
        <v>16</v>
      </c>
      <c r="M347" s="6">
        <v>0</v>
      </c>
      <c r="N347" s="8">
        <v>1</v>
      </c>
      <c r="O347" s="8"/>
      <c r="P347" s="8"/>
      <c r="Q347" s="8"/>
      <c r="R347" s="8"/>
      <c r="AC347" s="3">
        <f t="shared" si="16"/>
        <v>1</v>
      </c>
      <c r="AD347" s="38">
        <f t="shared" si="17"/>
        <v>1</v>
      </c>
    </row>
    <row r="348" spans="1:30" customFormat="1" x14ac:dyDescent="0.25">
      <c r="A348" t="s">
        <v>1468</v>
      </c>
      <c r="B348" s="1"/>
      <c r="C348" s="1" t="s">
        <v>1511</v>
      </c>
      <c r="D348" s="3" t="s">
        <v>1485</v>
      </c>
      <c r="E348" s="3" t="s">
        <v>1512</v>
      </c>
      <c r="F348" t="s">
        <v>14</v>
      </c>
      <c r="G348">
        <v>2216</v>
      </c>
      <c r="H348">
        <v>1</v>
      </c>
      <c r="I348">
        <v>0</v>
      </c>
      <c r="J348" s="11">
        <f t="shared" si="15"/>
        <v>1</v>
      </c>
      <c r="K348" s="2">
        <v>45967</v>
      </c>
      <c r="L348" t="s">
        <v>21</v>
      </c>
      <c r="M348" s="6">
        <v>0</v>
      </c>
      <c r="N348" s="8"/>
      <c r="O348" s="8">
        <v>1</v>
      </c>
      <c r="P348" s="8"/>
      <c r="Q348" s="8"/>
      <c r="R348" s="8"/>
      <c r="AC348" s="3">
        <f t="shared" si="16"/>
        <v>1</v>
      </c>
      <c r="AD348" s="38">
        <f t="shared" si="17"/>
        <v>1</v>
      </c>
    </row>
    <row r="349" spans="1:30" customFormat="1" x14ac:dyDescent="0.25">
      <c r="A349" t="s">
        <v>1468</v>
      </c>
      <c r="B349" s="1"/>
      <c r="C349" s="1" t="s">
        <v>1516</v>
      </c>
      <c r="D349" s="3" t="s">
        <v>1517</v>
      </c>
      <c r="E349" s="3" t="s">
        <v>1518</v>
      </c>
      <c r="F349" t="s">
        <v>14</v>
      </c>
      <c r="G349">
        <v>2182</v>
      </c>
      <c r="H349">
        <v>2</v>
      </c>
      <c r="I349">
        <v>0</v>
      </c>
      <c r="J349" s="11">
        <f t="shared" si="15"/>
        <v>2</v>
      </c>
      <c r="K349" s="2">
        <v>46080</v>
      </c>
      <c r="L349" t="s">
        <v>21</v>
      </c>
      <c r="M349" s="6">
        <v>0</v>
      </c>
      <c r="N349" s="8"/>
      <c r="O349" s="8"/>
      <c r="P349" s="8">
        <v>1</v>
      </c>
      <c r="Q349" s="8">
        <v>1</v>
      </c>
      <c r="R349" s="8"/>
      <c r="AC349" s="3">
        <f t="shared" si="16"/>
        <v>2</v>
      </c>
      <c r="AD349" s="38">
        <f t="shared" si="17"/>
        <v>2</v>
      </c>
    </row>
    <row r="350" spans="1:30" customFormat="1" x14ac:dyDescent="0.25">
      <c r="A350" t="s">
        <v>1522</v>
      </c>
      <c r="B350" s="1"/>
      <c r="C350" s="1" t="s">
        <v>1529</v>
      </c>
      <c r="D350" s="3" t="s">
        <v>1530</v>
      </c>
      <c r="E350" s="3" t="s">
        <v>1531</v>
      </c>
      <c r="F350" t="s">
        <v>15</v>
      </c>
      <c r="G350">
        <v>431</v>
      </c>
      <c r="H350">
        <v>1</v>
      </c>
      <c r="I350">
        <v>0</v>
      </c>
      <c r="J350" s="11">
        <f t="shared" si="15"/>
        <v>1</v>
      </c>
      <c r="K350" s="2">
        <v>44553</v>
      </c>
      <c r="L350" t="s">
        <v>16</v>
      </c>
      <c r="M350" s="6">
        <v>0</v>
      </c>
      <c r="N350" s="8">
        <v>1</v>
      </c>
      <c r="O350" s="8"/>
      <c r="P350" s="8"/>
      <c r="Q350" s="8"/>
      <c r="R350" s="8"/>
      <c r="AC350" s="3">
        <f t="shared" si="16"/>
        <v>1</v>
      </c>
      <c r="AD350" s="38">
        <f t="shared" si="17"/>
        <v>1</v>
      </c>
    </row>
    <row r="351" spans="1:30" customFormat="1" x14ac:dyDescent="0.25">
      <c r="A351" t="s">
        <v>1522</v>
      </c>
      <c r="B351" s="1"/>
      <c r="C351" s="1" t="s">
        <v>1538</v>
      </c>
      <c r="D351" s="3" t="s">
        <v>1539</v>
      </c>
      <c r="E351" s="3" t="s">
        <v>1540</v>
      </c>
      <c r="F351" t="s">
        <v>14</v>
      </c>
      <c r="G351">
        <v>1791</v>
      </c>
      <c r="H351">
        <v>2</v>
      </c>
      <c r="I351">
        <v>1</v>
      </c>
      <c r="J351" s="11">
        <f t="shared" si="15"/>
        <v>1</v>
      </c>
      <c r="K351" s="2">
        <v>45506</v>
      </c>
      <c r="L351" t="s">
        <v>16</v>
      </c>
      <c r="M351" s="6">
        <v>0</v>
      </c>
      <c r="N351" s="8">
        <v>1</v>
      </c>
      <c r="O351" s="8"/>
      <c r="P351" s="8"/>
      <c r="Q351" s="8"/>
      <c r="R351" s="8"/>
      <c r="AC351" s="3">
        <f t="shared" si="16"/>
        <v>1</v>
      </c>
      <c r="AD351" s="38">
        <f t="shared" si="17"/>
        <v>1</v>
      </c>
    </row>
    <row r="352" spans="1:30" customFormat="1" x14ac:dyDescent="0.25">
      <c r="A352" t="s">
        <v>1522</v>
      </c>
      <c r="B352" s="1"/>
      <c r="C352" s="1" t="s">
        <v>1541</v>
      </c>
      <c r="D352" s="3" t="s">
        <v>1542</v>
      </c>
      <c r="E352" s="3" t="s">
        <v>1543</v>
      </c>
      <c r="F352" t="s">
        <v>15</v>
      </c>
      <c r="G352">
        <v>0</v>
      </c>
      <c r="H352">
        <v>1</v>
      </c>
      <c r="I352">
        <v>0</v>
      </c>
      <c r="J352" s="11">
        <f t="shared" si="15"/>
        <v>1</v>
      </c>
      <c r="K352" s="2">
        <v>45702</v>
      </c>
      <c r="L352" t="s">
        <v>21</v>
      </c>
      <c r="M352" s="6">
        <v>0</v>
      </c>
      <c r="N352" s="8"/>
      <c r="O352" s="8">
        <v>1</v>
      </c>
      <c r="P352" s="8"/>
      <c r="Q352" s="8"/>
      <c r="R352" s="8"/>
      <c r="AC352" s="3">
        <f t="shared" si="16"/>
        <v>1</v>
      </c>
      <c r="AD352" s="38">
        <f t="shared" si="17"/>
        <v>1</v>
      </c>
    </row>
    <row r="353" spans="1:30" customFormat="1" x14ac:dyDescent="0.25">
      <c r="A353" t="s">
        <v>1544</v>
      </c>
      <c r="B353" s="1"/>
      <c r="C353" s="1" t="s">
        <v>1551</v>
      </c>
      <c r="D353" s="3" t="s">
        <v>1552</v>
      </c>
      <c r="E353" s="3" t="s">
        <v>1553</v>
      </c>
      <c r="F353" t="s">
        <v>15</v>
      </c>
      <c r="G353">
        <v>5481</v>
      </c>
      <c r="H353">
        <v>1</v>
      </c>
      <c r="I353">
        <v>0</v>
      </c>
      <c r="J353" s="11">
        <f t="shared" si="15"/>
        <v>1</v>
      </c>
      <c r="K353" s="2">
        <v>45509</v>
      </c>
      <c r="L353" t="s">
        <v>16</v>
      </c>
      <c r="M353" s="6">
        <v>0</v>
      </c>
      <c r="N353" s="8">
        <v>1</v>
      </c>
      <c r="O353" s="8"/>
      <c r="P353" s="8"/>
      <c r="Q353" s="8"/>
      <c r="R353" s="8"/>
      <c r="AC353" s="3">
        <f t="shared" si="16"/>
        <v>1</v>
      </c>
      <c r="AD353" s="38">
        <f t="shared" si="17"/>
        <v>1</v>
      </c>
    </row>
    <row r="354" spans="1:30" customFormat="1" x14ac:dyDescent="0.25">
      <c r="A354" t="s">
        <v>1557</v>
      </c>
      <c r="B354" s="1"/>
      <c r="C354" s="1" t="s">
        <v>1558</v>
      </c>
      <c r="D354" s="3" t="s">
        <v>1559</v>
      </c>
      <c r="E354" s="3" t="s">
        <v>1560</v>
      </c>
      <c r="F354" t="s">
        <v>15</v>
      </c>
      <c r="G354">
        <v>0.34</v>
      </c>
      <c r="H354">
        <v>2</v>
      </c>
      <c r="I354">
        <v>0</v>
      </c>
      <c r="J354" s="11">
        <f t="shared" si="15"/>
        <v>2</v>
      </c>
      <c r="K354" s="2">
        <v>42058</v>
      </c>
      <c r="L354" t="s">
        <v>16</v>
      </c>
      <c r="M354" s="6">
        <v>0</v>
      </c>
      <c r="N354" s="8">
        <v>1</v>
      </c>
      <c r="O354" s="8">
        <v>1</v>
      </c>
      <c r="P354" s="8"/>
      <c r="Q354" s="8"/>
      <c r="R354" s="8"/>
      <c r="AC354" s="3">
        <f t="shared" si="16"/>
        <v>2</v>
      </c>
      <c r="AD354" s="38">
        <f t="shared" si="17"/>
        <v>2</v>
      </c>
    </row>
    <row r="355" spans="1:30" customFormat="1" x14ac:dyDescent="0.25">
      <c r="A355" t="s">
        <v>1557</v>
      </c>
      <c r="B355" s="1"/>
      <c r="C355" s="1" t="s">
        <v>1564</v>
      </c>
      <c r="D355" s="3" t="s">
        <v>1565</v>
      </c>
      <c r="E355" s="3" t="s">
        <v>1566</v>
      </c>
      <c r="F355" t="s">
        <v>15</v>
      </c>
      <c r="G355">
        <v>1741</v>
      </c>
      <c r="H355">
        <v>1</v>
      </c>
      <c r="I355">
        <v>0</v>
      </c>
      <c r="J355" s="11">
        <f t="shared" si="15"/>
        <v>1</v>
      </c>
      <c r="K355" s="2">
        <v>45576</v>
      </c>
      <c r="L355" t="s">
        <v>16</v>
      </c>
      <c r="M355" s="6">
        <v>0</v>
      </c>
      <c r="N355" s="8">
        <v>1</v>
      </c>
      <c r="O355" s="8"/>
      <c r="P355" s="8"/>
      <c r="Q355" s="8"/>
      <c r="R355" s="8"/>
      <c r="AC355" s="3">
        <f t="shared" si="16"/>
        <v>1</v>
      </c>
      <c r="AD355" s="38">
        <f t="shared" si="17"/>
        <v>1</v>
      </c>
    </row>
    <row r="356" spans="1:30" customFormat="1" x14ac:dyDescent="0.25">
      <c r="A356" t="s">
        <v>1557</v>
      </c>
      <c r="B356" s="1"/>
      <c r="C356" s="1" t="s">
        <v>1567</v>
      </c>
      <c r="D356" s="3" t="s">
        <v>1565</v>
      </c>
      <c r="E356" s="3" t="s">
        <v>1568</v>
      </c>
      <c r="F356" t="s">
        <v>15</v>
      </c>
      <c r="G356">
        <v>2854</v>
      </c>
      <c r="H356">
        <v>1</v>
      </c>
      <c r="I356">
        <v>0</v>
      </c>
      <c r="J356" s="11">
        <f t="shared" si="15"/>
        <v>1</v>
      </c>
      <c r="K356" s="2">
        <v>45730</v>
      </c>
      <c r="L356" t="s">
        <v>16</v>
      </c>
      <c r="M356" s="6">
        <v>0</v>
      </c>
      <c r="N356" s="8">
        <v>1</v>
      </c>
      <c r="O356" s="8"/>
      <c r="P356" s="8"/>
      <c r="Q356" s="8"/>
      <c r="R356" s="8"/>
      <c r="AC356" s="3">
        <f t="shared" si="16"/>
        <v>1</v>
      </c>
      <c r="AD356" s="38">
        <f t="shared" si="17"/>
        <v>1</v>
      </c>
    </row>
    <row r="357" spans="1:30" customFormat="1" x14ac:dyDescent="0.25">
      <c r="A357" t="s">
        <v>1557</v>
      </c>
      <c r="B357" s="1"/>
      <c r="C357" s="1" t="s">
        <v>1569</v>
      </c>
      <c r="D357" s="3" t="s">
        <v>1570</v>
      </c>
      <c r="E357" s="3" t="s">
        <v>1571</v>
      </c>
      <c r="F357" t="s">
        <v>14</v>
      </c>
      <c r="G357">
        <v>0</v>
      </c>
      <c r="H357">
        <v>1</v>
      </c>
      <c r="I357">
        <v>0</v>
      </c>
      <c r="J357" s="11">
        <f t="shared" si="15"/>
        <v>1</v>
      </c>
      <c r="K357" s="2">
        <v>45853</v>
      </c>
      <c r="L357" t="s">
        <v>16</v>
      </c>
      <c r="M357" s="6">
        <v>0</v>
      </c>
      <c r="N357" s="8">
        <v>1</v>
      </c>
      <c r="O357" s="8"/>
      <c r="P357" s="8"/>
      <c r="Q357" s="8"/>
      <c r="R357" s="8"/>
      <c r="AC357" s="3">
        <f t="shared" si="16"/>
        <v>1</v>
      </c>
      <c r="AD357" s="38">
        <f t="shared" si="17"/>
        <v>1</v>
      </c>
    </row>
    <row r="358" spans="1:30" customFormat="1" x14ac:dyDescent="0.25">
      <c r="A358" t="s">
        <v>1572</v>
      </c>
      <c r="B358" s="1"/>
      <c r="C358" s="1" t="s">
        <v>1577</v>
      </c>
      <c r="D358" s="3" t="s">
        <v>1578</v>
      </c>
      <c r="E358" s="3" t="s">
        <v>1579</v>
      </c>
      <c r="F358" t="s">
        <v>14</v>
      </c>
      <c r="G358">
        <v>8.9700000000000006</v>
      </c>
      <c r="H358">
        <v>1</v>
      </c>
      <c r="I358">
        <v>0</v>
      </c>
      <c r="J358" s="11">
        <f t="shared" si="15"/>
        <v>1</v>
      </c>
      <c r="K358" s="2">
        <v>42683</v>
      </c>
      <c r="L358" t="s">
        <v>16</v>
      </c>
      <c r="M358" s="6">
        <v>0</v>
      </c>
      <c r="N358" s="8"/>
      <c r="O358" s="8"/>
      <c r="P358" s="8"/>
      <c r="Q358" s="8">
        <v>1</v>
      </c>
      <c r="R358" s="8"/>
      <c r="AC358" s="3">
        <f t="shared" si="16"/>
        <v>1</v>
      </c>
      <c r="AD358" s="38">
        <f t="shared" si="17"/>
        <v>1</v>
      </c>
    </row>
    <row r="359" spans="1:30" customFormat="1" x14ac:dyDescent="0.25">
      <c r="A359" t="s">
        <v>1572</v>
      </c>
      <c r="B359" s="1"/>
      <c r="C359" s="1" t="s">
        <v>1583</v>
      </c>
      <c r="D359" s="3" t="s">
        <v>1584</v>
      </c>
      <c r="E359" s="3" t="s">
        <v>1585</v>
      </c>
      <c r="F359" t="s">
        <v>15</v>
      </c>
      <c r="G359">
        <v>659</v>
      </c>
      <c r="H359">
        <v>1</v>
      </c>
      <c r="I359">
        <v>0</v>
      </c>
      <c r="J359" s="11">
        <f t="shared" si="15"/>
        <v>1</v>
      </c>
      <c r="K359" s="2">
        <v>44607</v>
      </c>
      <c r="L359" t="s">
        <v>16</v>
      </c>
      <c r="M359" s="6">
        <v>0</v>
      </c>
      <c r="N359" s="8">
        <v>1</v>
      </c>
      <c r="O359" s="8"/>
      <c r="P359" s="8"/>
      <c r="Q359" s="8"/>
      <c r="R359" s="8"/>
      <c r="AC359" s="3">
        <f t="shared" si="16"/>
        <v>1</v>
      </c>
      <c r="AD359" s="38">
        <f t="shared" si="17"/>
        <v>1</v>
      </c>
    </row>
    <row r="360" spans="1:30" customFormat="1" x14ac:dyDescent="0.25">
      <c r="A360" t="s">
        <v>1572</v>
      </c>
      <c r="B360" s="1"/>
      <c r="C360" s="1" t="s">
        <v>1586</v>
      </c>
      <c r="D360" s="3" t="s">
        <v>1587</v>
      </c>
      <c r="E360" s="3" t="s">
        <v>1588</v>
      </c>
      <c r="F360" t="s">
        <v>15</v>
      </c>
      <c r="G360">
        <v>325</v>
      </c>
      <c r="H360">
        <v>1</v>
      </c>
      <c r="I360">
        <v>0</v>
      </c>
      <c r="J360" s="11">
        <f t="shared" si="15"/>
        <v>1</v>
      </c>
      <c r="K360" s="2">
        <v>44963</v>
      </c>
      <c r="L360" t="s">
        <v>16</v>
      </c>
      <c r="M360" s="6">
        <v>0</v>
      </c>
      <c r="N360" s="8">
        <v>1</v>
      </c>
      <c r="O360" s="8"/>
      <c r="P360" s="8"/>
      <c r="Q360" s="8"/>
      <c r="R360" s="8"/>
      <c r="AC360" s="3">
        <f t="shared" si="16"/>
        <v>1</v>
      </c>
      <c r="AD360" s="38">
        <f t="shared" si="17"/>
        <v>1</v>
      </c>
    </row>
    <row r="361" spans="1:30" customFormat="1" x14ac:dyDescent="0.25">
      <c r="A361" t="s">
        <v>1572</v>
      </c>
      <c r="B361" s="1"/>
      <c r="C361" s="1" t="s">
        <v>1589</v>
      </c>
      <c r="D361" s="3" t="s">
        <v>1590</v>
      </c>
      <c r="E361" s="3" t="s">
        <v>1591</v>
      </c>
      <c r="F361" t="s">
        <v>15</v>
      </c>
      <c r="G361">
        <v>458</v>
      </c>
      <c r="H361">
        <v>1</v>
      </c>
      <c r="I361">
        <v>0</v>
      </c>
      <c r="J361" s="11">
        <f t="shared" si="15"/>
        <v>1</v>
      </c>
      <c r="K361" s="2">
        <v>45020</v>
      </c>
      <c r="L361" t="s">
        <v>76</v>
      </c>
      <c r="M361" s="6">
        <v>1</v>
      </c>
      <c r="N361" s="8"/>
      <c r="O361" s="8"/>
      <c r="P361" s="8"/>
      <c r="Q361" s="8"/>
      <c r="R361" s="8"/>
      <c r="AC361" s="3">
        <f t="shared" si="16"/>
        <v>0</v>
      </c>
      <c r="AD361" s="38">
        <f t="shared" si="17"/>
        <v>0</v>
      </c>
    </row>
    <row r="362" spans="1:30" customFormat="1" x14ac:dyDescent="0.25">
      <c r="A362" t="s">
        <v>1572</v>
      </c>
      <c r="B362" s="1"/>
      <c r="C362" s="1" t="s">
        <v>1592</v>
      </c>
      <c r="D362" s="3" t="s">
        <v>1593</v>
      </c>
      <c r="E362" s="3" t="s">
        <v>1594</v>
      </c>
      <c r="F362" t="s">
        <v>14</v>
      </c>
      <c r="G362">
        <v>1871</v>
      </c>
      <c r="H362">
        <v>1</v>
      </c>
      <c r="I362">
        <v>0</v>
      </c>
      <c r="J362" s="11">
        <f t="shared" si="15"/>
        <v>1</v>
      </c>
      <c r="K362" s="2">
        <v>45072</v>
      </c>
      <c r="L362" t="s">
        <v>16</v>
      </c>
      <c r="M362" s="6">
        <v>0</v>
      </c>
      <c r="N362" s="8">
        <v>1</v>
      </c>
      <c r="O362" s="8"/>
      <c r="P362" s="8"/>
      <c r="Q362" s="8"/>
      <c r="R362" s="8"/>
      <c r="AC362" s="3">
        <f t="shared" si="16"/>
        <v>1</v>
      </c>
      <c r="AD362" s="38">
        <f t="shared" si="17"/>
        <v>1</v>
      </c>
    </row>
    <row r="363" spans="1:30" customFormat="1" x14ac:dyDescent="0.25">
      <c r="A363" t="s">
        <v>1572</v>
      </c>
      <c r="B363" s="1"/>
      <c r="C363" s="1" t="s">
        <v>1597</v>
      </c>
      <c r="D363" s="3" t="s">
        <v>1598</v>
      </c>
      <c r="E363" s="3" t="s">
        <v>1599</v>
      </c>
      <c r="F363" t="s">
        <v>15</v>
      </c>
      <c r="G363">
        <v>402</v>
      </c>
      <c r="H363">
        <v>1</v>
      </c>
      <c r="I363">
        <v>0</v>
      </c>
      <c r="J363" s="11">
        <f t="shared" si="15"/>
        <v>1</v>
      </c>
      <c r="K363" s="2">
        <v>45603</v>
      </c>
      <c r="L363" t="s">
        <v>16</v>
      </c>
      <c r="M363" s="6">
        <v>0</v>
      </c>
      <c r="N363" s="8">
        <v>1</v>
      </c>
      <c r="O363" s="8"/>
      <c r="P363" s="8"/>
      <c r="Q363" s="8"/>
      <c r="R363" s="8"/>
      <c r="AC363" s="3">
        <f t="shared" si="16"/>
        <v>1</v>
      </c>
      <c r="AD363" s="38">
        <f t="shared" si="17"/>
        <v>1</v>
      </c>
    </row>
    <row r="364" spans="1:30" customFormat="1" x14ac:dyDescent="0.25">
      <c r="A364" t="s">
        <v>1572</v>
      </c>
      <c r="B364" s="1"/>
      <c r="C364" s="1" t="s">
        <v>1600</v>
      </c>
      <c r="D364" s="3" t="s">
        <v>1601</v>
      </c>
      <c r="E364" s="3" t="s">
        <v>1602</v>
      </c>
      <c r="F364" t="s">
        <v>15</v>
      </c>
      <c r="G364">
        <v>1607</v>
      </c>
      <c r="H364">
        <v>2</v>
      </c>
      <c r="I364">
        <v>0</v>
      </c>
      <c r="J364" s="11">
        <f t="shared" si="15"/>
        <v>2</v>
      </c>
      <c r="K364" s="2">
        <v>45743</v>
      </c>
      <c r="L364" t="s">
        <v>21</v>
      </c>
      <c r="M364" s="6">
        <v>0</v>
      </c>
      <c r="N364" s="8"/>
      <c r="O364" s="8">
        <v>1</v>
      </c>
      <c r="P364" s="8">
        <v>1</v>
      </c>
      <c r="Q364" s="8"/>
      <c r="R364" s="8"/>
      <c r="AC364" s="3">
        <f t="shared" si="16"/>
        <v>2</v>
      </c>
      <c r="AD364" s="38">
        <f t="shared" si="17"/>
        <v>2</v>
      </c>
    </row>
    <row r="365" spans="1:30" customFormat="1" x14ac:dyDescent="0.25">
      <c r="A365" t="s">
        <v>1572</v>
      </c>
      <c r="B365" s="1"/>
      <c r="C365" s="1" t="s">
        <v>1603</v>
      </c>
      <c r="D365" s="3" t="s">
        <v>1604</v>
      </c>
      <c r="E365" s="3" t="s">
        <v>1605</v>
      </c>
      <c r="F365" t="s">
        <v>14</v>
      </c>
      <c r="G365">
        <v>1505</v>
      </c>
      <c r="H365">
        <v>1</v>
      </c>
      <c r="I365">
        <v>0</v>
      </c>
      <c r="J365" s="11">
        <f t="shared" si="15"/>
        <v>1</v>
      </c>
      <c r="K365" s="2">
        <v>45772</v>
      </c>
      <c r="L365" t="s">
        <v>21</v>
      </c>
      <c r="M365" s="6">
        <v>0</v>
      </c>
      <c r="N365" s="8"/>
      <c r="O365" s="8">
        <v>1</v>
      </c>
      <c r="P365" s="8"/>
      <c r="Q365" s="8"/>
      <c r="R365" s="8"/>
      <c r="AC365" s="3">
        <f t="shared" si="16"/>
        <v>1</v>
      </c>
      <c r="AD365" s="38">
        <f t="shared" si="17"/>
        <v>1</v>
      </c>
    </row>
    <row r="366" spans="1:30" customFormat="1" x14ac:dyDescent="0.25">
      <c r="A366" t="s">
        <v>1572</v>
      </c>
      <c r="B366" s="1"/>
      <c r="C366" s="1" t="s">
        <v>1606</v>
      </c>
      <c r="D366" s="3" t="s">
        <v>1607</v>
      </c>
      <c r="E366" s="3" t="s">
        <v>1608</v>
      </c>
      <c r="F366" t="s">
        <v>15</v>
      </c>
      <c r="G366">
        <v>4843</v>
      </c>
      <c r="H366">
        <v>4</v>
      </c>
      <c r="I366">
        <v>0</v>
      </c>
      <c r="J366" s="11">
        <f t="shared" si="15"/>
        <v>4</v>
      </c>
      <c r="K366" s="2">
        <v>45805</v>
      </c>
      <c r="L366" t="s">
        <v>21</v>
      </c>
      <c r="M366" s="6">
        <v>0</v>
      </c>
      <c r="N366" s="8"/>
      <c r="O366" s="8"/>
      <c r="P366" s="8">
        <v>2</v>
      </c>
      <c r="Q366" s="8">
        <v>2</v>
      </c>
      <c r="R366" s="8"/>
      <c r="AC366" s="3">
        <f t="shared" si="16"/>
        <v>4</v>
      </c>
      <c r="AD366" s="38">
        <f t="shared" si="17"/>
        <v>4</v>
      </c>
    </row>
    <row r="367" spans="1:30" customFormat="1" x14ac:dyDescent="0.25">
      <c r="A367" t="s">
        <v>1572</v>
      </c>
      <c r="B367" s="1"/>
      <c r="C367" s="1" t="s">
        <v>1609</v>
      </c>
      <c r="D367" s="3" t="s">
        <v>1610</v>
      </c>
      <c r="E367" s="3" t="s">
        <v>1611</v>
      </c>
      <c r="F367" t="s">
        <v>14</v>
      </c>
      <c r="G367">
        <v>1432</v>
      </c>
      <c r="H367">
        <v>1</v>
      </c>
      <c r="I367">
        <v>0</v>
      </c>
      <c r="J367" s="11">
        <f t="shared" si="15"/>
        <v>1</v>
      </c>
      <c r="K367" s="2">
        <v>45833</v>
      </c>
      <c r="L367" t="s">
        <v>21</v>
      </c>
      <c r="M367" s="6">
        <v>0</v>
      </c>
      <c r="N367" s="8"/>
      <c r="O367" s="8">
        <v>1</v>
      </c>
      <c r="P367" s="8"/>
      <c r="Q367" s="8"/>
      <c r="R367" s="8"/>
      <c r="AC367" s="3">
        <f t="shared" si="16"/>
        <v>1</v>
      </c>
      <c r="AD367" s="38">
        <f t="shared" si="17"/>
        <v>1</v>
      </c>
    </row>
    <row r="368" spans="1:30" customFormat="1" x14ac:dyDescent="0.25">
      <c r="A368" t="s">
        <v>1572</v>
      </c>
      <c r="B368" s="1"/>
      <c r="C368" s="1" t="s">
        <v>1612</v>
      </c>
      <c r="D368" s="3" t="s">
        <v>1613</v>
      </c>
      <c r="E368" s="3" t="s">
        <v>1614</v>
      </c>
      <c r="F368" t="s">
        <v>15</v>
      </c>
      <c r="G368">
        <v>3673</v>
      </c>
      <c r="H368">
        <v>4</v>
      </c>
      <c r="I368">
        <v>0</v>
      </c>
      <c r="J368" s="11">
        <f t="shared" si="15"/>
        <v>4</v>
      </c>
      <c r="K368" s="2">
        <v>45853</v>
      </c>
      <c r="L368" t="s">
        <v>21</v>
      </c>
      <c r="M368" s="6">
        <v>0</v>
      </c>
      <c r="N368" s="8"/>
      <c r="O368" s="8"/>
      <c r="P368" s="8">
        <v>2</v>
      </c>
      <c r="Q368" s="8">
        <v>2</v>
      </c>
      <c r="R368" s="8"/>
      <c r="AC368" s="3">
        <f t="shared" si="16"/>
        <v>4</v>
      </c>
      <c r="AD368" s="38">
        <f t="shared" si="17"/>
        <v>4</v>
      </c>
    </row>
    <row r="369" spans="1:30" customFormat="1" x14ac:dyDescent="0.25">
      <c r="A369" t="s">
        <v>1572</v>
      </c>
      <c r="B369" s="1"/>
      <c r="C369" s="1" t="s">
        <v>1615</v>
      </c>
      <c r="D369" s="3" t="s">
        <v>1616</v>
      </c>
      <c r="E369" s="3" t="s">
        <v>1617</v>
      </c>
      <c r="F369" t="s">
        <v>14</v>
      </c>
      <c r="G369">
        <v>853</v>
      </c>
      <c r="H369">
        <v>1</v>
      </c>
      <c r="I369">
        <v>0</v>
      </c>
      <c r="J369" s="11">
        <f t="shared" si="15"/>
        <v>1</v>
      </c>
      <c r="K369" s="2">
        <v>46009</v>
      </c>
      <c r="L369" t="s">
        <v>21</v>
      </c>
      <c r="M369" s="6">
        <v>0</v>
      </c>
      <c r="N369" s="8"/>
      <c r="O369" s="8">
        <v>1</v>
      </c>
      <c r="P369" s="8"/>
      <c r="Q369" s="8"/>
      <c r="R369" s="8"/>
      <c r="AC369" s="3">
        <f t="shared" si="16"/>
        <v>1</v>
      </c>
      <c r="AD369" s="38">
        <f t="shared" si="17"/>
        <v>1</v>
      </c>
    </row>
    <row r="370" spans="1:30" customFormat="1" x14ac:dyDescent="0.25">
      <c r="A370" t="s">
        <v>1572</v>
      </c>
      <c r="B370" s="1"/>
      <c r="C370" s="1" t="s">
        <v>1618</v>
      </c>
      <c r="D370" s="3" t="s">
        <v>1619</v>
      </c>
      <c r="E370" s="3" t="s">
        <v>1620</v>
      </c>
      <c r="F370" t="s">
        <v>14</v>
      </c>
      <c r="G370">
        <v>119</v>
      </c>
      <c r="H370">
        <v>2</v>
      </c>
      <c r="I370">
        <v>0</v>
      </c>
      <c r="J370" s="11">
        <f t="shared" si="15"/>
        <v>2</v>
      </c>
      <c r="K370" s="2">
        <v>46031</v>
      </c>
      <c r="L370" t="s">
        <v>21</v>
      </c>
      <c r="M370" s="6">
        <v>0</v>
      </c>
      <c r="N370" s="8"/>
      <c r="O370" s="8">
        <v>1</v>
      </c>
      <c r="P370" s="8">
        <v>1</v>
      </c>
      <c r="Q370" s="8"/>
      <c r="R370" s="8"/>
      <c r="AC370" s="3">
        <f t="shared" si="16"/>
        <v>2</v>
      </c>
      <c r="AD370" s="38">
        <f t="shared" si="17"/>
        <v>2</v>
      </c>
    </row>
    <row r="371" spans="1:30" customFormat="1" x14ac:dyDescent="0.25">
      <c r="A371" t="s">
        <v>1625</v>
      </c>
      <c r="B371" s="1"/>
      <c r="C371" s="1" t="s">
        <v>1626</v>
      </c>
      <c r="D371" s="3" t="s">
        <v>1627</v>
      </c>
      <c r="E371" s="3" t="s">
        <v>1628</v>
      </c>
      <c r="F371" t="s">
        <v>14</v>
      </c>
      <c r="G371">
        <v>274</v>
      </c>
      <c r="H371">
        <v>1</v>
      </c>
      <c r="I371">
        <v>0</v>
      </c>
      <c r="J371" s="11">
        <f t="shared" si="15"/>
        <v>1</v>
      </c>
      <c r="K371" s="2">
        <v>43573</v>
      </c>
      <c r="L371" t="s">
        <v>16</v>
      </c>
      <c r="M371" s="6">
        <v>0</v>
      </c>
      <c r="N371" s="8">
        <v>1</v>
      </c>
      <c r="O371" s="8"/>
      <c r="P371" s="8"/>
      <c r="Q371" s="8"/>
      <c r="R371" s="8"/>
      <c r="AC371" s="3">
        <f t="shared" si="16"/>
        <v>1</v>
      </c>
      <c r="AD371" s="38">
        <f t="shared" si="17"/>
        <v>1</v>
      </c>
    </row>
    <row r="372" spans="1:30" customFormat="1" x14ac:dyDescent="0.25">
      <c r="A372" t="s">
        <v>1625</v>
      </c>
      <c r="B372" s="1"/>
      <c r="C372" s="1" t="s">
        <v>1632</v>
      </c>
      <c r="D372" s="3" t="s">
        <v>1633</v>
      </c>
      <c r="E372" s="3" t="s">
        <v>1634</v>
      </c>
      <c r="F372" t="s">
        <v>14</v>
      </c>
      <c r="G372">
        <v>2534</v>
      </c>
      <c r="H372">
        <v>4</v>
      </c>
      <c r="I372">
        <v>1</v>
      </c>
      <c r="J372" s="11">
        <f t="shared" si="15"/>
        <v>3</v>
      </c>
      <c r="K372" s="2">
        <v>44958</v>
      </c>
      <c r="L372" t="s">
        <v>21</v>
      </c>
      <c r="M372" s="6">
        <v>0</v>
      </c>
      <c r="N372" s="8"/>
      <c r="O372" s="8"/>
      <c r="P372" s="8">
        <v>1</v>
      </c>
      <c r="Q372" s="8">
        <v>1</v>
      </c>
      <c r="R372" s="8">
        <v>1</v>
      </c>
      <c r="AC372" s="3">
        <f t="shared" si="16"/>
        <v>3</v>
      </c>
      <c r="AD372" s="38">
        <f t="shared" si="17"/>
        <v>3</v>
      </c>
    </row>
    <row r="373" spans="1:30" customFormat="1" x14ac:dyDescent="0.25">
      <c r="A373" t="s">
        <v>1625</v>
      </c>
      <c r="B373" s="1"/>
      <c r="C373" s="1" t="s">
        <v>1638</v>
      </c>
      <c r="D373" s="3" t="s">
        <v>1639</v>
      </c>
      <c r="E373" s="3" t="s">
        <v>1640</v>
      </c>
      <c r="F373" t="s">
        <v>14</v>
      </c>
      <c r="G373">
        <v>682</v>
      </c>
      <c r="H373">
        <v>1</v>
      </c>
      <c r="I373">
        <v>0</v>
      </c>
      <c r="J373" s="11">
        <f t="shared" si="15"/>
        <v>1</v>
      </c>
      <c r="K373" s="2">
        <v>44998</v>
      </c>
      <c r="L373" t="s">
        <v>16</v>
      </c>
      <c r="M373" s="6">
        <v>0</v>
      </c>
      <c r="N373" s="8">
        <v>1</v>
      </c>
      <c r="O373" s="8"/>
      <c r="P373" s="8"/>
      <c r="Q373" s="8"/>
      <c r="R373" s="8"/>
      <c r="AC373" s="3">
        <f t="shared" si="16"/>
        <v>1</v>
      </c>
      <c r="AD373" s="38">
        <f t="shared" si="17"/>
        <v>1</v>
      </c>
    </row>
    <row r="374" spans="1:30" customFormat="1" x14ac:dyDescent="0.25">
      <c r="A374" t="s">
        <v>1625</v>
      </c>
      <c r="B374" s="1"/>
      <c r="C374" s="1" t="s">
        <v>1641</v>
      </c>
      <c r="D374" s="3" t="s">
        <v>1642</v>
      </c>
      <c r="E374" s="3" t="s">
        <v>1643</v>
      </c>
      <c r="F374" t="s">
        <v>14</v>
      </c>
      <c r="G374">
        <v>335</v>
      </c>
      <c r="H374">
        <v>1</v>
      </c>
      <c r="I374">
        <v>0</v>
      </c>
      <c r="J374" s="11">
        <f t="shared" si="15"/>
        <v>1</v>
      </c>
      <c r="K374" s="2">
        <v>45000</v>
      </c>
      <c r="L374" t="s">
        <v>21</v>
      </c>
      <c r="M374" s="6">
        <v>0</v>
      </c>
      <c r="N374" s="8"/>
      <c r="O374" s="8">
        <v>1</v>
      </c>
      <c r="P374" s="8"/>
      <c r="Q374" s="8"/>
      <c r="R374" s="8"/>
      <c r="AC374" s="3">
        <f t="shared" si="16"/>
        <v>1</v>
      </c>
      <c r="AD374" s="38">
        <f t="shared" si="17"/>
        <v>1</v>
      </c>
    </row>
    <row r="375" spans="1:30" customFormat="1" x14ac:dyDescent="0.25">
      <c r="A375" t="s">
        <v>1625</v>
      </c>
      <c r="B375" s="1"/>
      <c r="C375" s="1" t="s">
        <v>1653</v>
      </c>
      <c r="D375" s="3" t="s">
        <v>1654</v>
      </c>
      <c r="E375" s="3" t="s">
        <v>1655</v>
      </c>
      <c r="F375" t="s">
        <v>14</v>
      </c>
      <c r="G375">
        <v>5927</v>
      </c>
      <c r="H375">
        <v>2</v>
      </c>
      <c r="I375">
        <v>0</v>
      </c>
      <c r="J375" s="11">
        <f t="shared" si="15"/>
        <v>2</v>
      </c>
      <c r="K375" s="2">
        <v>45301</v>
      </c>
      <c r="L375" t="s">
        <v>21</v>
      </c>
      <c r="M375" s="6">
        <v>0</v>
      </c>
      <c r="N375" s="8"/>
      <c r="O375" s="8">
        <v>1</v>
      </c>
      <c r="P375" s="8">
        <v>1</v>
      </c>
      <c r="Q375" s="8"/>
      <c r="R375" s="8"/>
      <c r="AC375" s="3">
        <f t="shared" si="16"/>
        <v>2</v>
      </c>
      <c r="AD375" s="38">
        <f t="shared" si="17"/>
        <v>2</v>
      </c>
    </row>
    <row r="376" spans="1:30" customFormat="1" x14ac:dyDescent="0.25">
      <c r="A376" t="s">
        <v>1625</v>
      </c>
      <c r="B376" s="1"/>
      <c r="C376" s="1" t="s">
        <v>1656</v>
      </c>
      <c r="D376" s="3" t="s">
        <v>1657</v>
      </c>
      <c r="E376" s="3" t="s">
        <v>1658</v>
      </c>
      <c r="F376" t="s">
        <v>15</v>
      </c>
      <c r="G376">
        <v>620</v>
      </c>
      <c r="H376">
        <v>1</v>
      </c>
      <c r="I376">
        <v>0</v>
      </c>
      <c r="J376" s="11">
        <f t="shared" si="15"/>
        <v>1</v>
      </c>
      <c r="K376" s="2">
        <v>45475</v>
      </c>
      <c r="L376" t="s">
        <v>16</v>
      </c>
      <c r="M376" s="6">
        <v>0</v>
      </c>
      <c r="N376" s="8">
        <v>1</v>
      </c>
      <c r="O376" s="8"/>
      <c r="P376" s="8"/>
      <c r="Q376" s="8"/>
      <c r="R376" s="8"/>
      <c r="AC376" s="3">
        <f t="shared" si="16"/>
        <v>1</v>
      </c>
      <c r="AD376" s="38">
        <f t="shared" si="17"/>
        <v>1</v>
      </c>
    </row>
    <row r="377" spans="1:30" customFormat="1" x14ac:dyDescent="0.25">
      <c r="A377" t="s">
        <v>1625</v>
      </c>
      <c r="B377" s="1"/>
      <c r="C377" s="1" t="s">
        <v>1659</v>
      </c>
      <c r="D377" s="3" t="s">
        <v>1660</v>
      </c>
      <c r="E377" s="3" t="s">
        <v>1661</v>
      </c>
      <c r="F377" t="s">
        <v>15</v>
      </c>
      <c r="G377">
        <v>691</v>
      </c>
      <c r="H377">
        <v>1</v>
      </c>
      <c r="I377">
        <v>0</v>
      </c>
      <c r="J377" s="11">
        <f t="shared" si="15"/>
        <v>1</v>
      </c>
      <c r="K377" s="2">
        <v>45477</v>
      </c>
      <c r="L377" t="s">
        <v>16</v>
      </c>
      <c r="M377" s="6">
        <v>0</v>
      </c>
      <c r="N377" s="8">
        <v>1</v>
      </c>
      <c r="O377" s="8"/>
      <c r="P377" s="8"/>
      <c r="Q377" s="8"/>
      <c r="R377" s="8"/>
      <c r="AC377" s="3">
        <f t="shared" si="16"/>
        <v>1</v>
      </c>
      <c r="AD377" s="38">
        <f t="shared" si="17"/>
        <v>1</v>
      </c>
    </row>
    <row r="378" spans="1:30" customFormat="1" x14ac:dyDescent="0.25">
      <c r="A378" t="s">
        <v>1625</v>
      </c>
      <c r="B378" s="1"/>
      <c r="C378" s="1" t="s">
        <v>1662</v>
      </c>
      <c r="D378" s="3" t="s">
        <v>1663</v>
      </c>
      <c r="E378" s="3" t="s">
        <v>1664</v>
      </c>
      <c r="F378" t="s">
        <v>14</v>
      </c>
      <c r="G378">
        <v>265</v>
      </c>
      <c r="H378">
        <v>1</v>
      </c>
      <c r="I378">
        <v>0</v>
      </c>
      <c r="J378" s="11">
        <f t="shared" si="15"/>
        <v>1</v>
      </c>
      <c r="K378" s="2">
        <v>45551</v>
      </c>
      <c r="L378" t="s">
        <v>16</v>
      </c>
      <c r="M378" s="6">
        <v>0</v>
      </c>
      <c r="N378" s="8">
        <v>1</v>
      </c>
      <c r="O378" s="8"/>
      <c r="P378" s="8"/>
      <c r="Q378" s="8"/>
      <c r="R378" s="8"/>
      <c r="AC378" s="3">
        <f t="shared" si="16"/>
        <v>1</v>
      </c>
      <c r="AD378" s="38">
        <f t="shared" si="17"/>
        <v>1</v>
      </c>
    </row>
    <row r="379" spans="1:30" customFormat="1" x14ac:dyDescent="0.25">
      <c r="A379" t="s">
        <v>1625</v>
      </c>
      <c r="B379" s="1"/>
      <c r="C379" s="1" t="s">
        <v>1671</v>
      </c>
      <c r="D379" s="3" t="s">
        <v>1672</v>
      </c>
      <c r="E379" s="3" t="s">
        <v>1673</v>
      </c>
      <c r="F379" t="s">
        <v>15</v>
      </c>
      <c r="G379">
        <v>4776</v>
      </c>
      <c r="H379">
        <v>1</v>
      </c>
      <c r="I379">
        <v>0</v>
      </c>
      <c r="J379" s="11">
        <f t="shared" si="15"/>
        <v>1</v>
      </c>
      <c r="K379" s="2">
        <v>45723</v>
      </c>
      <c r="L379" t="s">
        <v>16</v>
      </c>
      <c r="M379" s="6">
        <v>0</v>
      </c>
      <c r="N379" s="8">
        <v>1</v>
      </c>
      <c r="O379" s="8"/>
      <c r="P379" s="8"/>
      <c r="Q379" s="8"/>
      <c r="R379" s="8"/>
      <c r="AC379" s="3">
        <f t="shared" si="16"/>
        <v>1</v>
      </c>
      <c r="AD379" s="38">
        <f t="shared" si="17"/>
        <v>1</v>
      </c>
    </row>
    <row r="380" spans="1:30" customFormat="1" x14ac:dyDescent="0.25">
      <c r="A380" t="s">
        <v>1625</v>
      </c>
      <c r="B380" s="1"/>
      <c r="C380" s="1" t="s">
        <v>1674</v>
      </c>
      <c r="D380" s="3" t="s">
        <v>1675</v>
      </c>
      <c r="E380" s="3" t="s">
        <v>1676</v>
      </c>
      <c r="F380" t="s">
        <v>14</v>
      </c>
      <c r="G380">
        <v>2703</v>
      </c>
      <c r="H380">
        <v>1</v>
      </c>
      <c r="I380">
        <v>0</v>
      </c>
      <c r="J380" s="11">
        <f t="shared" si="15"/>
        <v>1</v>
      </c>
      <c r="K380" s="2">
        <v>45770</v>
      </c>
      <c r="L380" t="s">
        <v>16</v>
      </c>
      <c r="M380" s="6">
        <v>0</v>
      </c>
      <c r="N380" s="8">
        <v>1</v>
      </c>
      <c r="O380" s="8"/>
      <c r="P380" s="8"/>
      <c r="Q380" s="8"/>
      <c r="R380" s="8"/>
      <c r="AC380" s="3">
        <f t="shared" si="16"/>
        <v>1</v>
      </c>
      <c r="AD380" s="38">
        <f t="shared" si="17"/>
        <v>1</v>
      </c>
    </row>
    <row r="381" spans="1:30" customFormat="1" x14ac:dyDescent="0.25">
      <c r="A381" t="s">
        <v>1625</v>
      </c>
      <c r="B381" s="1"/>
      <c r="C381" s="1" t="s">
        <v>1679</v>
      </c>
      <c r="D381" s="3" t="s">
        <v>1680</v>
      </c>
      <c r="E381" s="3" t="s">
        <v>1681</v>
      </c>
      <c r="F381" t="s">
        <v>14</v>
      </c>
      <c r="G381">
        <v>1342</v>
      </c>
      <c r="H381">
        <v>1</v>
      </c>
      <c r="I381">
        <v>0</v>
      </c>
      <c r="J381" s="11">
        <f t="shared" si="15"/>
        <v>1</v>
      </c>
      <c r="K381" s="2">
        <v>45790</v>
      </c>
      <c r="L381" t="s">
        <v>21</v>
      </c>
      <c r="M381" s="6">
        <v>0</v>
      </c>
      <c r="N381" s="8"/>
      <c r="O381" s="8">
        <v>1</v>
      </c>
      <c r="P381" s="8"/>
      <c r="Q381" s="8"/>
      <c r="R381" s="8"/>
      <c r="AC381" s="3">
        <f t="shared" si="16"/>
        <v>1</v>
      </c>
      <c r="AD381" s="38">
        <f t="shared" si="17"/>
        <v>1</v>
      </c>
    </row>
    <row r="382" spans="1:30" customFormat="1" x14ac:dyDescent="0.25">
      <c r="A382" t="s">
        <v>1625</v>
      </c>
      <c r="B382" s="1"/>
      <c r="C382" s="1" t="s">
        <v>1682</v>
      </c>
      <c r="D382" s="3" t="s">
        <v>1683</v>
      </c>
      <c r="E382" s="3" t="s">
        <v>1684</v>
      </c>
      <c r="F382" t="s">
        <v>14</v>
      </c>
      <c r="G382">
        <v>1413</v>
      </c>
      <c r="H382">
        <v>1</v>
      </c>
      <c r="I382">
        <v>0</v>
      </c>
      <c r="J382" s="11">
        <f t="shared" si="15"/>
        <v>1</v>
      </c>
      <c r="K382" s="2">
        <v>45812</v>
      </c>
      <c r="L382" t="s">
        <v>21</v>
      </c>
      <c r="M382" s="6">
        <v>0</v>
      </c>
      <c r="N382" s="8"/>
      <c r="O382" s="8">
        <v>1</v>
      </c>
      <c r="P382" s="8"/>
      <c r="Q382" s="8"/>
      <c r="R382" s="8"/>
      <c r="AC382" s="3">
        <f t="shared" si="16"/>
        <v>1</v>
      </c>
      <c r="AD382" s="38">
        <f t="shared" si="17"/>
        <v>1</v>
      </c>
    </row>
    <row r="383" spans="1:30" customFormat="1" x14ac:dyDescent="0.25">
      <c r="A383" t="s">
        <v>1625</v>
      </c>
      <c r="B383" s="1"/>
      <c r="C383" s="1" t="s">
        <v>1685</v>
      </c>
      <c r="D383" s="3" t="s">
        <v>1686</v>
      </c>
      <c r="E383" s="3" t="s">
        <v>1687</v>
      </c>
      <c r="F383" t="s">
        <v>14</v>
      </c>
      <c r="G383">
        <v>424</v>
      </c>
      <c r="H383">
        <v>1</v>
      </c>
      <c r="I383">
        <v>0</v>
      </c>
      <c r="J383" s="11">
        <f t="shared" si="15"/>
        <v>1</v>
      </c>
      <c r="K383" s="2">
        <v>45839</v>
      </c>
      <c r="L383" t="s">
        <v>21</v>
      </c>
      <c r="M383" s="6">
        <v>0</v>
      </c>
      <c r="N383" s="8"/>
      <c r="O383" s="8">
        <v>1</v>
      </c>
      <c r="P383" s="8"/>
      <c r="Q383" s="8"/>
      <c r="R383" s="8"/>
      <c r="AC383" s="3">
        <f t="shared" si="16"/>
        <v>1</v>
      </c>
      <c r="AD383" s="38">
        <f t="shared" si="17"/>
        <v>1</v>
      </c>
    </row>
    <row r="384" spans="1:30" customFormat="1" x14ac:dyDescent="0.25">
      <c r="A384" t="s">
        <v>1625</v>
      </c>
      <c r="B384" s="1"/>
      <c r="C384" s="1" t="s">
        <v>1688</v>
      </c>
      <c r="D384" s="3" t="s">
        <v>1689</v>
      </c>
      <c r="E384" s="3" t="s">
        <v>1690</v>
      </c>
      <c r="F384" t="s">
        <v>15</v>
      </c>
      <c r="G384">
        <v>263</v>
      </c>
      <c r="H384">
        <v>1</v>
      </c>
      <c r="I384">
        <v>0</v>
      </c>
      <c r="J384" s="11">
        <f t="shared" si="15"/>
        <v>1</v>
      </c>
      <c r="K384" s="2">
        <v>45861</v>
      </c>
      <c r="L384" t="s">
        <v>21</v>
      </c>
      <c r="M384" s="6">
        <v>0</v>
      </c>
      <c r="N384" s="8"/>
      <c r="O384" s="8">
        <v>1</v>
      </c>
      <c r="P384" s="8"/>
      <c r="Q384" s="8"/>
      <c r="R384" s="8"/>
      <c r="AC384" s="3">
        <f t="shared" si="16"/>
        <v>1</v>
      </c>
      <c r="AD384" s="38">
        <f t="shared" si="17"/>
        <v>1</v>
      </c>
    </row>
    <row r="385" spans="1:30" customFormat="1" x14ac:dyDescent="0.25">
      <c r="A385" t="s">
        <v>1625</v>
      </c>
      <c r="B385" s="1"/>
      <c r="C385" s="1" t="s">
        <v>1691</v>
      </c>
      <c r="D385" s="3" t="s">
        <v>1675</v>
      </c>
      <c r="E385" s="3" t="s">
        <v>1692</v>
      </c>
      <c r="F385" t="s">
        <v>14</v>
      </c>
      <c r="G385">
        <v>2767</v>
      </c>
      <c r="H385">
        <v>1</v>
      </c>
      <c r="I385">
        <v>0</v>
      </c>
      <c r="J385" s="11">
        <f t="shared" si="15"/>
        <v>1</v>
      </c>
      <c r="K385" s="2">
        <v>45954</v>
      </c>
      <c r="L385" t="s">
        <v>21</v>
      </c>
      <c r="M385" s="6">
        <v>0</v>
      </c>
      <c r="N385" s="8"/>
      <c r="O385" s="8">
        <v>1</v>
      </c>
      <c r="P385" s="8"/>
      <c r="Q385" s="8"/>
      <c r="R385" s="8"/>
      <c r="AC385" s="3">
        <f t="shared" si="16"/>
        <v>1</v>
      </c>
      <c r="AD385" s="38">
        <f t="shared" si="17"/>
        <v>1</v>
      </c>
    </row>
    <row r="386" spans="1:30" customFormat="1" x14ac:dyDescent="0.25">
      <c r="A386" t="s">
        <v>1696</v>
      </c>
      <c r="B386" s="1"/>
      <c r="C386" s="1" t="s">
        <v>1704</v>
      </c>
      <c r="D386" s="3" t="s">
        <v>1705</v>
      </c>
      <c r="E386" s="3" t="s">
        <v>1706</v>
      </c>
      <c r="F386" t="s">
        <v>14</v>
      </c>
      <c r="G386">
        <v>0</v>
      </c>
      <c r="H386">
        <v>1</v>
      </c>
      <c r="I386">
        <v>0</v>
      </c>
      <c r="J386" s="11">
        <f t="shared" si="15"/>
        <v>1</v>
      </c>
      <c r="K386" s="2">
        <v>40262</v>
      </c>
      <c r="L386" t="s">
        <v>76</v>
      </c>
      <c r="M386" s="6">
        <v>1</v>
      </c>
      <c r="N386" s="8"/>
      <c r="O386" s="8"/>
      <c r="P386" s="8"/>
      <c r="Q386" s="8"/>
      <c r="R386" s="8"/>
      <c r="AC386" s="3">
        <f t="shared" si="16"/>
        <v>0</v>
      </c>
      <c r="AD386" s="38">
        <f t="shared" si="17"/>
        <v>0</v>
      </c>
    </row>
    <row r="387" spans="1:30" customFormat="1" x14ac:dyDescent="0.25">
      <c r="A387" t="s">
        <v>1696</v>
      </c>
      <c r="B387" s="1"/>
      <c r="C387" s="1" t="s">
        <v>1707</v>
      </c>
      <c r="D387" s="3" t="s">
        <v>1708</v>
      </c>
      <c r="E387" s="3" t="s">
        <v>1658</v>
      </c>
      <c r="F387" t="s">
        <v>15</v>
      </c>
      <c r="G387">
        <v>880</v>
      </c>
      <c r="H387">
        <v>1</v>
      </c>
      <c r="I387">
        <v>0</v>
      </c>
      <c r="J387" s="11">
        <f t="shared" ref="J387:J450" si="18">SUM(H387,-I387)</f>
        <v>1</v>
      </c>
      <c r="K387" s="2">
        <v>44140</v>
      </c>
      <c r="L387" t="s">
        <v>76</v>
      </c>
      <c r="M387" s="6">
        <v>1</v>
      </c>
      <c r="N387" s="8"/>
      <c r="O387" s="8"/>
      <c r="P387" s="8"/>
      <c r="Q387" s="8"/>
      <c r="R387" s="8"/>
      <c r="AC387" s="3">
        <f t="shared" ref="AC387:AC450" si="19">SUM(N387:AB387)</f>
        <v>0</v>
      </c>
      <c r="AD387" s="38">
        <f t="shared" ref="AD387:AD450" si="20">SUM(N387:R387)</f>
        <v>0</v>
      </c>
    </row>
    <row r="388" spans="1:30" customFormat="1" x14ac:dyDescent="0.25">
      <c r="A388" t="s">
        <v>1696</v>
      </c>
      <c r="B388" s="1"/>
      <c r="C388" s="1" t="s">
        <v>1709</v>
      </c>
      <c r="D388" s="3" t="s">
        <v>1710</v>
      </c>
      <c r="E388" s="3" t="s">
        <v>1711</v>
      </c>
      <c r="F388" t="s">
        <v>15</v>
      </c>
      <c r="G388">
        <v>1168</v>
      </c>
      <c r="H388">
        <v>1</v>
      </c>
      <c r="I388">
        <v>0</v>
      </c>
      <c r="J388" s="11">
        <f t="shared" si="18"/>
        <v>1</v>
      </c>
      <c r="K388" s="2">
        <v>44650</v>
      </c>
      <c r="L388" t="s">
        <v>16</v>
      </c>
      <c r="M388" s="6">
        <v>0</v>
      </c>
      <c r="N388" s="8">
        <v>1</v>
      </c>
      <c r="O388" s="8"/>
      <c r="P388" s="8"/>
      <c r="Q388" s="8"/>
      <c r="R388" s="8"/>
      <c r="AC388" s="3">
        <f t="shared" si="19"/>
        <v>1</v>
      </c>
      <c r="AD388" s="38">
        <f t="shared" si="20"/>
        <v>1</v>
      </c>
    </row>
    <row r="389" spans="1:30" customFormat="1" x14ac:dyDescent="0.25">
      <c r="A389" t="s">
        <v>1696</v>
      </c>
      <c r="B389" s="1"/>
      <c r="C389" s="1" t="s">
        <v>1712</v>
      </c>
      <c r="D389" s="3" t="s">
        <v>1713</v>
      </c>
      <c r="E389" s="3" t="s">
        <v>1714</v>
      </c>
      <c r="F389" t="s">
        <v>14</v>
      </c>
      <c r="G389">
        <v>805</v>
      </c>
      <c r="H389">
        <v>1</v>
      </c>
      <c r="I389">
        <v>0</v>
      </c>
      <c r="J389" s="11">
        <f t="shared" si="18"/>
        <v>1</v>
      </c>
      <c r="K389" s="2">
        <v>44848</v>
      </c>
      <c r="L389" t="s">
        <v>16</v>
      </c>
      <c r="M389" s="6">
        <v>0</v>
      </c>
      <c r="N389" s="8">
        <v>1</v>
      </c>
      <c r="O389" s="8"/>
      <c r="P389" s="8"/>
      <c r="Q389" s="8"/>
      <c r="R389" s="8"/>
      <c r="AC389" s="3">
        <f t="shared" si="19"/>
        <v>1</v>
      </c>
      <c r="AD389" s="38">
        <f t="shared" si="20"/>
        <v>1</v>
      </c>
    </row>
    <row r="390" spans="1:30" customFormat="1" x14ac:dyDescent="0.25">
      <c r="A390" t="s">
        <v>1696</v>
      </c>
      <c r="B390" s="1"/>
      <c r="C390" s="1" t="s">
        <v>1715</v>
      </c>
      <c r="D390" s="3" t="s">
        <v>1716</v>
      </c>
      <c r="E390" s="3" t="s">
        <v>1717</v>
      </c>
      <c r="F390" t="s">
        <v>15</v>
      </c>
      <c r="G390">
        <v>1339</v>
      </c>
      <c r="H390">
        <v>1</v>
      </c>
      <c r="I390">
        <v>0</v>
      </c>
      <c r="J390" s="11">
        <f t="shared" si="18"/>
        <v>1</v>
      </c>
      <c r="K390" s="2">
        <v>44858</v>
      </c>
      <c r="L390" t="s">
        <v>16</v>
      </c>
      <c r="M390" s="6">
        <v>0</v>
      </c>
      <c r="N390" s="8">
        <v>1</v>
      </c>
      <c r="O390" s="8"/>
      <c r="P390" s="8"/>
      <c r="Q390" s="8"/>
      <c r="R390" s="8"/>
      <c r="AC390" s="3">
        <f t="shared" si="19"/>
        <v>1</v>
      </c>
      <c r="AD390" s="38">
        <f t="shared" si="20"/>
        <v>1</v>
      </c>
    </row>
    <row r="391" spans="1:30" customFormat="1" x14ac:dyDescent="0.25">
      <c r="A391" t="s">
        <v>1696</v>
      </c>
      <c r="B391" s="1"/>
      <c r="C391" s="1" t="s">
        <v>1718</v>
      </c>
      <c r="D391" s="3" t="s">
        <v>1719</v>
      </c>
      <c r="E391" s="3" t="s">
        <v>1720</v>
      </c>
      <c r="F391" t="s">
        <v>15</v>
      </c>
      <c r="G391">
        <v>2272</v>
      </c>
      <c r="H391">
        <v>1</v>
      </c>
      <c r="I391">
        <v>0</v>
      </c>
      <c r="J391" s="11">
        <f t="shared" si="18"/>
        <v>1</v>
      </c>
      <c r="K391" s="2">
        <v>44958</v>
      </c>
      <c r="L391" t="s">
        <v>76</v>
      </c>
      <c r="M391" s="6">
        <v>1</v>
      </c>
      <c r="N391" s="8"/>
      <c r="O391" s="8"/>
      <c r="P391" s="8"/>
      <c r="Q391" s="8"/>
      <c r="R391" s="8"/>
      <c r="AC391" s="3">
        <f t="shared" si="19"/>
        <v>0</v>
      </c>
      <c r="AD391" s="38">
        <f t="shared" si="20"/>
        <v>0</v>
      </c>
    </row>
    <row r="392" spans="1:30" customFormat="1" x14ac:dyDescent="0.25">
      <c r="A392" t="s">
        <v>1696</v>
      </c>
      <c r="B392" s="1"/>
      <c r="C392" s="1" t="s">
        <v>1721</v>
      </c>
      <c r="D392" s="3" t="s">
        <v>1722</v>
      </c>
      <c r="E392" s="3" t="s">
        <v>1723</v>
      </c>
      <c r="F392" t="s">
        <v>14</v>
      </c>
      <c r="G392">
        <v>1494</v>
      </c>
      <c r="H392">
        <v>1</v>
      </c>
      <c r="I392">
        <v>0</v>
      </c>
      <c r="J392" s="11">
        <f t="shared" si="18"/>
        <v>1</v>
      </c>
      <c r="K392" s="2">
        <v>45002</v>
      </c>
      <c r="L392" t="s">
        <v>76</v>
      </c>
      <c r="M392" s="6">
        <v>1</v>
      </c>
      <c r="N392" s="8"/>
      <c r="O392" s="8"/>
      <c r="P392" s="8"/>
      <c r="Q392" s="8"/>
      <c r="R392" s="8"/>
      <c r="AC392" s="3">
        <f t="shared" si="19"/>
        <v>0</v>
      </c>
      <c r="AD392" s="38">
        <f t="shared" si="20"/>
        <v>0</v>
      </c>
    </row>
    <row r="393" spans="1:30" customFormat="1" x14ac:dyDescent="0.25">
      <c r="A393" t="s">
        <v>1696</v>
      </c>
      <c r="B393" s="1"/>
      <c r="C393" s="1" t="s">
        <v>1727</v>
      </c>
      <c r="D393" s="3" t="s">
        <v>1728</v>
      </c>
      <c r="E393" s="3" t="s">
        <v>1729</v>
      </c>
      <c r="F393" t="s">
        <v>15</v>
      </c>
      <c r="G393">
        <v>2094</v>
      </c>
      <c r="H393">
        <v>2</v>
      </c>
      <c r="I393">
        <v>0</v>
      </c>
      <c r="J393" s="11">
        <f t="shared" si="18"/>
        <v>2</v>
      </c>
      <c r="K393" s="2">
        <v>45314</v>
      </c>
      <c r="L393" t="s">
        <v>16</v>
      </c>
      <c r="M393" s="6">
        <v>0</v>
      </c>
      <c r="N393" s="8">
        <v>1</v>
      </c>
      <c r="O393" s="8">
        <v>1</v>
      </c>
      <c r="P393" s="8"/>
      <c r="Q393" s="8"/>
      <c r="R393" s="8"/>
      <c r="AC393" s="3">
        <f t="shared" si="19"/>
        <v>2</v>
      </c>
      <c r="AD393" s="38">
        <f t="shared" si="20"/>
        <v>2</v>
      </c>
    </row>
    <row r="394" spans="1:30" customFormat="1" x14ac:dyDescent="0.25">
      <c r="A394" t="s">
        <v>1696</v>
      </c>
      <c r="B394" s="1"/>
      <c r="C394" s="1" t="s">
        <v>1730</v>
      </c>
      <c r="D394" s="3" t="s">
        <v>1731</v>
      </c>
      <c r="E394" s="3" t="s">
        <v>1732</v>
      </c>
      <c r="F394" t="s">
        <v>15</v>
      </c>
      <c r="G394">
        <v>712</v>
      </c>
      <c r="H394">
        <v>2</v>
      </c>
      <c r="I394">
        <v>0</v>
      </c>
      <c r="J394" s="11">
        <f t="shared" si="18"/>
        <v>2</v>
      </c>
      <c r="K394" s="2">
        <v>45518</v>
      </c>
      <c r="L394" t="s">
        <v>16</v>
      </c>
      <c r="M394" s="6">
        <v>0</v>
      </c>
      <c r="N394" s="8">
        <v>1</v>
      </c>
      <c r="O394" s="8">
        <v>1</v>
      </c>
      <c r="P394" s="8"/>
      <c r="Q394" s="8"/>
      <c r="R394" s="8"/>
      <c r="AC394" s="3">
        <f t="shared" si="19"/>
        <v>2</v>
      </c>
      <c r="AD394" s="38">
        <f t="shared" si="20"/>
        <v>2</v>
      </c>
    </row>
    <row r="395" spans="1:30" customFormat="1" x14ac:dyDescent="0.25">
      <c r="A395" t="s">
        <v>1696</v>
      </c>
      <c r="B395" s="1"/>
      <c r="C395" s="1" t="s">
        <v>1733</v>
      </c>
      <c r="D395" s="3" t="s">
        <v>1734</v>
      </c>
      <c r="E395" s="3" t="s">
        <v>1735</v>
      </c>
      <c r="F395" t="s">
        <v>15</v>
      </c>
      <c r="G395">
        <v>685</v>
      </c>
      <c r="H395">
        <v>1</v>
      </c>
      <c r="I395">
        <v>0</v>
      </c>
      <c r="J395" s="11">
        <f t="shared" si="18"/>
        <v>1</v>
      </c>
      <c r="K395" s="2">
        <v>45797</v>
      </c>
      <c r="L395" t="s">
        <v>16</v>
      </c>
      <c r="M395" s="6">
        <v>0</v>
      </c>
      <c r="N395" s="8"/>
      <c r="O395" s="8"/>
      <c r="P395" s="8">
        <v>1</v>
      </c>
      <c r="Q395" s="8"/>
      <c r="R395" s="8"/>
      <c r="AC395" s="3">
        <f t="shared" si="19"/>
        <v>1</v>
      </c>
      <c r="AD395" s="38">
        <f t="shared" si="20"/>
        <v>1</v>
      </c>
    </row>
    <row r="396" spans="1:30" customFormat="1" x14ac:dyDescent="0.25">
      <c r="A396" t="s">
        <v>1696</v>
      </c>
      <c r="B396" s="1"/>
      <c r="C396" s="1" t="s">
        <v>1736</v>
      </c>
      <c r="D396" s="3" t="s">
        <v>1737</v>
      </c>
      <c r="E396" s="3" t="s">
        <v>1738</v>
      </c>
      <c r="F396" t="s">
        <v>14</v>
      </c>
      <c r="G396">
        <v>861</v>
      </c>
      <c r="H396">
        <v>1</v>
      </c>
      <c r="I396">
        <v>0</v>
      </c>
      <c r="J396" s="11">
        <f t="shared" si="18"/>
        <v>1</v>
      </c>
      <c r="K396" s="2">
        <v>45966</v>
      </c>
      <c r="L396" t="s">
        <v>21</v>
      </c>
      <c r="M396" s="6">
        <v>0</v>
      </c>
      <c r="N396" s="8"/>
      <c r="O396" s="8">
        <v>1</v>
      </c>
      <c r="P396" s="8"/>
      <c r="Q396" s="8"/>
      <c r="R396" s="8"/>
      <c r="AC396" s="3">
        <f t="shared" si="19"/>
        <v>1</v>
      </c>
      <c r="AD396" s="38">
        <f t="shared" si="20"/>
        <v>1</v>
      </c>
    </row>
    <row r="397" spans="1:30" customFormat="1" x14ac:dyDescent="0.25">
      <c r="A397" t="s">
        <v>1696</v>
      </c>
      <c r="B397" s="1"/>
      <c r="C397" s="1" t="s">
        <v>1739</v>
      </c>
      <c r="D397" s="3" t="s">
        <v>1740</v>
      </c>
      <c r="E397" s="3" t="s">
        <v>1741</v>
      </c>
      <c r="F397" t="s">
        <v>14</v>
      </c>
      <c r="G397">
        <v>1713</v>
      </c>
      <c r="H397">
        <v>1</v>
      </c>
      <c r="I397">
        <v>0</v>
      </c>
      <c r="J397" s="11">
        <f t="shared" si="18"/>
        <v>1</v>
      </c>
      <c r="K397" s="2">
        <v>45987</v>
      </c>
      <c r="L397" t="s">
        <v>76</v>
      </c>
      <c r="M397" s="6">
        <v>1</v>
      </c>
      <c r="N397" s="8"/>
      <c r="O397" s="8"/>
      <c r="P397" s="8"/>
      <c r="Q397" s="8"/>
      <c r="R397" s="8"/>
      <c r="AC397" s="3">
        <f t="shared" si="19"/>
        <v>0</v>
      </c>
      <c r="AD397" s="38">
        <f t="shared" si="20"/>
        <v>0</v>
      </c>
    </row>
    <row r="398" spans="1:30" customFormat="1" x14ac:dyDescent="0.25">
      <c r="A398" t="s">
        <v>1742</v>
      </c>
      <c r="B398" s="1"/>
      <c r="C398" s="1" t="s">
        <v>1743</v>
      </c>
      <c r="D398" s="3" t="s">
        <v>1744</v>
      </c>
      <c r="E398" s="3" t="s">
        <v>1745</v>
      </c>
      <c r="F398" t="s">
        <v>15</v>
      </c>
      <c r="G398">
        <v>642</v>
      </c>
      <c r="H398">
        <v>2</v>
      </c>
      <c r="I398">
        <v>0</v>
      </c>
      <c r="J398" s="11">
        <f t="shared" si="18"/>
        <v>2</v>
      </c>
      <c r="K398" s="2">
        <v>44111</v>
      </c>
      <c r="L398" t="s">
        <v>16</v>
      </c>
      <c r="M398" s="6">
        <v>0</v>
      </c>
      <c r="N398" s="8">
        <v>1</v>
      </c>
      <c r="O398" s="8">
        <v>1</v>
      </c>
      <c r="P398" s="8"/>
      <c r="Q398" s="8"/>
      <c r="R398" s="8"/>
      <c r="AC398" s="3">
        <f t="shared" si="19"/>
        <v>2</v>
      </c>
      <c r="AD398" s="38">
        <f t="shared" si="20"/>
        <v>2</v>
      </c>
    </row>
    <row r="399" spans="1:30" customFormat="1" x14ac:dyDescent="0.25">
      <c r="A399" t="s">
        <v>1742</v>
      </c>
      <c r="B399" s="1"/>
      <c r="C399" s="1" t="s">
        <v>1746</v>
      </c>
      <c r="D399" s="3" t="s">
        <v>1747</v>
      </c>
      <c r="E399" s="3" t="s">
        <v>1748</v>
      </c>
      <c r="F399" t="s">
        <v>14</v>
      </c>
      <c r="G399">
        <v>1698</v>
      </c>
      <c r="H399">
        <v>1</v>
      </c>
      <c r="I399">
        <v>0</v>
      </c>
      <c r="J399" s="11">
        <f t="shared" si="18"/>
        <v>1</v>
      </c>
      <c r="K399" s="2">
        <v>45218</v>
      </c>
      <c r="L399" t="s">
        <v>16</v>
      </c>
      <c r="M399" s="6">
        <v>0</v>
      </c>
      <c r="N399" s="8">
        <v>1</v>
      </c>
      <c r="O399" s="8"/>
      <c r="P399" s="8"/>
      <c r="Q399" s="8"/>
      <c r="R399" s="8"/>
      <c r="AC399" s="3">
        <f t="shared" si="19"/>
        <v>1</v>
      </c>
      <c r="AD399" s="38">
        <f t="shared" si="20"/>
        <v>1</v>
      </c>
    </row>
    <row r="400" spans="1:30" customFormat="1" x14ac:dyDescent="0.25">
      <c r="A400" t="s">
        <v>1742</v>
      </c>
      <c r="B400" s="1"/>
      <c r="C400" s="1" t="s">
        <v>1749</v>
      </c>
      <c r="D400" s="3" t="s">
        <v>1750</v>
      </c>
      <c r="E400" s="3" t="s">
        <v>1751</v>
      </c>
      <c r="F400" t="s">
        <v>14</v>
      </c>
      <c r="G400">
        <v>525</v>
      </c>
      <c r="H400">
        <v>1</v>
      </c>
      <c r="I400">
        <v>0</v>
      </c>
      <c r="J400" s="11">
        <f t="shared" si="18"/>
        <v>1</v>
      </c>
      <c r="K400" s="2">
        <v>45218</v>
      </c>
      <c r="L400" t="s">
        <v>16</v>
      </c>
      <c r="M400" s="6">
        <v>0</v>
      </c>
      <c r="N400" s="8">
        <v>1</v>
      </c>
      <c r="O400" s="8"/>
      <c r="P400" s="8"/>
      <c r="Q400" s="8"/>
      <c r="R400" s="8"/>
      <c r="AC400" s="3">
        <f t="shared" si="19"/>
        <v>1</v>
      </c>
      <c r="AD400" s="38">
        <f t="shared" si="20"/>
        <v>1</v>
      </c>
    </row>
    <row r="401" spans="1:30" customFormat="1" x14ac:dyDescent="0.25">
      <c r="A401" t="s">
        <v>1742</v>
      </c>
      <c r="B401" s="1"/>
      <c r="C401" s="1" t="s">
        <v>1758</v>
      </c>
      <c r="D401" s="3" t="s">
        <v>1759</v>
      </c>
      <c r="E401" s="3" t="s">
        <v>1760</v>
      </c>
      <c r="F401" t="s">
        <v>15</v>
      </c>
      <c r="G401">
        <v>3497</v>
      </c>
      <c r="H401">
        <v>4</v>
      </c>
      <c r="I401">
        <v>0</v>
      </c>
      <c r="J401" s="11">
        <f t="shared" si="18"/>
        <v>4</v>
      </c>
      <c r="K401" s="2">
        <v>45859</v>
      </c>
      <c r="L401" t="s">
        <v>16</v>
      </c>
      <c r="M401" s="6">
        <v>1</v>
      </c>
      <c r="N401" s="8">
        <v>1</v>
      </c>
      <c r="O401" s="8">
        <v>1</v>
      </c>
      <c r="P401" s="8">
        <v>1</v>
      </c>
      <c r="Q401" s="8"/>
      <c r="R401" s="8"/>
      <c r="AC401" s="3">
        <f t="shared" si="19"/>
        <v>3</v>
      </c>
      <c r="AD401" s="38">
        <f t="shared" si="20"/>
        <v>3</v>
      </c>
    </row>
    <row r="402" spans="1:30" customFormat="1" x14ac:dyDescent="0.25">
      <c r="A402" t="s">
        <v>1767</v>
      </c>
      <c r="B402" s="1"/>
      <c r="C402" s="1" t="s">
        <v>1772</v>
      </c>
      <c r="D402" s="3" t="s">
        <v>1773</v>
      </c>
      <c r="E402" s="3" t="s">
        <v>1774</v>
      </c>
      <c r="F402" t="s">
        <v>14</v>
      </c>
      <c r="G402">
        <v>1105</v>
      </c>
      <c r="H402">
        <v>2</v>
      </c>
      <c r="I402">
        <v>0</v>
      </c>
      <c r="J402" s="11">
        <f t="shared" si="18"/>
        <v>2</v>
      </c>
      <c r="K402" s="2">
        <v>44993</v>
      </c>
      <c r="L402" t="s">
        <v>21</v>
      </c>
      <c r="M402" s="6">
        <v>0</v>
      </c>
      <c r="N402" s="8"/>
      <c r="O402" s="8">
        <v>1</v>
      </c>
      <c r="P402" s="8">
        <v>1</v>
      </c>
      <c r="Q402" s="8"/>
      <c r="R402" s="8"/>
      <c r="AC402" s="3">
        <f t="shared" si="19"/>
        <v>2</v>
      </c>
      <c r="AD402" s="38">
        <f t="shared" si="20"/>
        <v>2</v>
      </c>
    </row>
    <row r="403" spans="1:30" customFormat="1" x14ac:dyDescent="0.25">
      <c r="A403" t="s">
        <v>1767</v>
      </c>
      <c r="B403" s="1"/>
      <c r="C403" s="1" t="s">
        <v>1775</v>
      </c>
      <c r="D403" s="3" t="s">
        <v>1776</v>
      </c>
      <c r="E403" s="3" t="s">
        <v>1777</v>
      </c>
      <c r="F403" t="s">
        <v>15</v>
      </c>
      <c r="G403">
        <v>571</v>
      </c>
      <c r="H403">
        <v>1</v>
      </c>
      <c r="I403">
        <v>0</v>
      </c>
      <c r="J403" s="11">
        <f t="shared" si="18"/>
        <v>1</v>
      </c>
      <c r="K403" s="2">
        <v>45071</v>
      </c>
      <c r="L403" t="s">
        <v>21</v>
      </c>
      <c r="M403" s="6">
        <v>0</v>
      </c>
      <c r="N403" s="8"/>
      <c r="O403" s="8">
        <v>1</v>
      </c>
      <c r="P403" s="8"/>
      <c r="Q403" s="8"/>
      <c r="R403" s="8"/>
      <c r="AC403" s="3">
        <f t="shared" si="19"/>
        <v>1</v>
      </c>
      <c r="AD403" s="38">
        <f t="shared" si="20"/>
        <v>1</v>
      </c>
    </row>
    <row r="404" spans="1:30" customFormat="1" x14ac:dyDescent="0.25">
      <c r="A404" t="s">
        <v>1767</v>
      </c>
      <c r="B404" s="1"/>
      <c r="C404" s="1" t="s">
        <v>1778</v>
      </c>
      <c r="D404" s="3" t="s">
        <v>1779</v>
      </c>
      <c r="E404" s="3" t="s">
        <v>1780</v>
      </c>
      <c r="F404" t="s">
        <v>14</v>
      </c>
      <c r="G404">
        <v>1064</v>
      </c>
      <c r="H404">
        <v>1</v>
      </c>
      <c r="I404">
        <v>0</v>
      </c>
      <c r="J404" s="11">
        <f t="shared" si="18"/>
        <v>1</v>
      </c>
      <c r="K404" s="2">
        <v>45201</v>
      </c>
      <c r="L404" t="s">
        <v>16</v>
      </c>
      <c r="M404" s="6">
        <v>0</v>
      </c>
      <c r="N404" s="8">
        <v>1</v>
      </c>
      <c r="O404" s="8"/>
      <c r="P404" s="8"/>
      <c r="Q404" s="8"/>
      <c r="R404" s="8"/>
      <c r="AC404" s="3">
        <f t="shared" si="19"/>
        <v>1</v>
      </c>
      <c r="AD404" s="38">
        <f t="shared" si="20"/>
        <v>1</v>
      </c>
    </row>
    <row r="405" spans="1:30" customFormat="1" x14ac:dyDescent="0.25">
      <c r="A405" t="s">
        <v>1767</v>
      </c>
      <c r="B405" s="1"/>
      <c r="C405" s="1" t="s">
        <v>1781</v>
      </c>
      <c r="D405" s="3" t="s">
        <v>1782</v>
      </c>
      <c r="E405" s="3" t="s">
        <v>1783</v>
      </c>
      <c r="F405" t="s">
        <v>14</v>
      </c>
      <c r="G405">
        <v>1958</v>
      </c>
      <c r="H405">
        <v>1</v>
      </c>
      <c r="I405">
        <v>0</v>
      </c>
      <c r="J405" s="11">
        <f t="shared" si="18"/>
        <v>1</v>
      </c>
      <c r="K405" s="2">
        <v>45849</v>
      </c>
      <c r="L405" t="s">
        <v>21</v>
      </c>
      <c r="M405" s="6">
        <v>0</v>
      </c>
      <c r="N405" s="8"/>
      <c r="O405" s="8">
        <v>1</v>
      </c>
      <c r="P405" s="8"/>
      <c r="Q405" s="8"/>
      <c r="R405" s="8"/>
      <c r="AC405" s="3">
        <f t="shared" si="19"/>
        <v>1</v>
      </c>
      <c r="AD405" s="38">
        <f t="shared" si="20"/>
        <v>1</v>
      </c>
    </row>
    <row r="406" spans="1:30" customFormat="1" x14ac:dyDescent="0.25">
      <c r="A406" t="s">
        <v>1784</v>
      </c>
      <c r="B406" s="1"/>
      <c r="C406" s="1" t="s">
        <v>1789</v>
      </c>
      <c r="D406" s="3" t="s">
        <v>1790</v>
      </c>
      <c r="E406" s="3" t="s">
        <v>1791</v>
      </c>
      <c r="F406" t="s">
        <v>14</v>
      </c>
      <c r="G406">
        <v>900</v>
      </c>
      <c r="H406">
        <v>1</v>
      </c>
      <c r="I406">
        <v>0</v>
      </c>
      <c r="J406" s="11">
        <f t="shared" si="18"/>
        <v>1</v>
      </c>
      <c r="K406" s="2">
        <v>44316</v>
      </c>
      <c r="L406" t="s">
        <v>16</v>
      </c>
      <c r="M406" s="6">
        <v>0</v>
      </c>
      <c r="N406" s="8">
        <v>1</v>
      </c>
      <c r="O406" s="8"/>
      <c r="P406" s="8"/>
      <c r="Q406" s="8"/>
      <c r="R406" s="8"/>
      <c r="AC406" s="3">
        <f t="shared" si="19"/>
        <v>1</v>
      </c>
      <c r="AD406" s="38">
        <f t="shared" si="20"/>
        <v>1</v>
      </c>
    </row>
    <row r="407" spans="1:30" customFormat="1" x14ac:dyDescent="0.25">
      <c r="A407" t="s">
        <v>1784</v>
      </c>
      <c r="B407" s="1"/>
      <c r="C407" s="1" t="s">
        <v>1792</v>
      </c>
      <c r="D407" s="3" t="s">
        <v>1793</v>
      </c>
      <c r="E407" s="3" t="s">
        <v>1794</v>
      </c>
      <c r="F407" t="s">
        <v>14</v>
      </c>
      <c r="G407">
        <v>2225</v>
      </c>
      <c r="H407">
        <v>1</v>
      </c>
      <c r="I407">
        <v>0</v>
      </c>
      <c r="J407" s="11">
        <f t="shared" si="18"/>
        <v>1</v>
      </c>
      <c r="K407" s="2">
        <v>44705</v>
      </c>
      <c r="L407" t="s">
        <v>21</v>
      </c>
      <c r="M407" s="6">
        <v>0</v>
      </c>
      <c r="N407" s="8"/>
      <c r="O407" s="8">
        <v>1</v>
      </c>
      <c r="P407" s="8"/>
      <c r="Q407" s="8"/>
      <c r="R407" s="8"/>
      <c r="AC407" s="3">
        <f t="shared" si="19"/>
        <v>1</v>
      </c>
      <c r="AD407" s="38">
        <f t="shared" si="20"/>
        <v>1</v>
      </c>
    </row>
    <row r="408" spans="1:30" customFormat="1" x14ac:dyDescent="0.25">
      <c r="A408" t="s">
        <v>1784</v>
      </c>
      <c r="B408" s="1"/>
      <c r="C408" s="1" t="s">
        <v>1795</v>
      </c>
      <c r="D408" s="3" t="s">
        <v>1796</v>
      </c>
      <c r="E408" s="3" t="s">
        <v>1797</v>
      </c>
      <c r="F408" t="s">
        <v>14</v>
      </c>
      <c r="G408">
        <v>396</v>
      </c>
      <c r="H408">
        <v>1</v>
      </c>
      <c r="I408">
        <v>0</v>
      </c>
      <c r="J408" s="11">
        <f t="shared" si="18"/>
        <v>1</v>
      </c>
      <c r="K408" s="2">
        <v>44816</v>
      </c>
      <c r="L408" t="s">
        <v>21</v>
      </c>
      <c r="M408" s="6">
        <v>0</v>
      </c>
      <c r="N408" s="8"/>
      <c r="O408" s="8">
        <v>1</v>
      </c>
      <c r="P408" s="8"/>
      <c r="Q408" s="8"/>
      <c r="R408" s="8"/>
      <c r="AC408" s="3">
        <f t="shared" si="19"/>
        <v>1</v>
      </c>
      <c r="AD408" s="38">
        <f t="shared" si="20"/>
        <v>1</v>
      </c>
    </row>
    <row r="409" spans="1:30" customFormat="1" x14ac:dyDescent="0.25">
      <c r="A409" t="s">
        <v>1784</v>
      </c>
      <c r="B409" s="1"/>
      <c r="C409" s="1" t="s">
        <v>1798</v>
      </c>
      <c r="D409" s="3" t="s">
        <v>1799</v>
      </c>
      <c r="E409" s="3" t="s">
        <v>1800</v>
      </c>
      <c r="F409" t="s">
        <v>14</v>
      </c>
      <c r="G409">
        <v>6716</v>
      </c>
      <c r="H409">
        <v>2</v>
      </c>
      <c r="I409">
        <v>0</v>
      </c>
      <c r="J409" s="11">
        <f t="shared" si="18"/>
        <v>2</v>
      </c>
      <c r="K409" s="2">
        <v>44896</v>
      </c>
      <c r="L409" t="s">
        <v>16</v>
      </c>
      <c r="M409" s="6">
        <v>0</v>
      </c>
      <c r="N409" s="8">
        <v>1</v>
      </c>
      <c r="O409" s="8">
        <v>1</v>
      </c>
      <c r="P409" s="8"/>
      <c r="Q409" s="8"/>
      <c r="R409" s="8"/>
      <c r="AC409" s="3">
        <f t="shared" si="19"/>
        <v>2</v>
      </c>
      <c r="AD409" s="38">
        <f t="shared" si="20"/>
        <v>2</v>
      </c>
    </row>
    <row r="410" spans="1:30" customFormat="1" x14ac:dyDescent="0.25">
      <c r="A410" t="s">
        <v>1784</v>
      </c>
      <c r="B410" s="1"/>
      <c r="C410" s="1" t="s">
        <v>1801</v>
      </c>
      <c r="D410" s="3" t="s">
        <v>1802</v>
      </c>
      <c r="E410" s="3" t="s">
        <v>1803</v>
      </c>
      <c r="F410" t="s">
        <v>14</v>
      </c>
      <c r="G410">
        <v>1900</v>
      </c>
      <c r="H410">
        <v>1</v>
      </c>
      <c r="I410">
        <v>0</v>
      </c>
      <c r="J410" s="11">
        <f t="shared" si="18"/>
        <v>1</v>
      </c>
      <c r="K410" s="2">
        <v>44985</v>
      </c>
      <c r="L410" t="s">
        <v>16</v>
      </c>
      <c r="M410" s="6">
        <v>0</v>
      </c>
      <c r="N410" s="8">
        <v>1</v>
      </c>
      <c r="O410" s="8"/>
      <c r="P410" s="8"/>
      <c r="Q410" s="8"/>
      <c r="R410" s="8"/>
      <c r="AC410" s="3">
        <f t="shared" si="19"/>
        <v>1</v>
      </c>
      <c r="AD410" s="38">
        <f t="shared" si="20"/>
        <v>1</v>
      </c>
    </row>
    <row r="411" spans="1:30" customFormat="1" x14ac:dyDescent="0.25">
      <c r="A411" t="s">
        <v>1784</v>
      </c>
      <c r="B411" s="1"/>
      <c r="C411" s="1" t="s">
        <v>1804</v>
      </c>
      <c r="D411" s="3" t="s">
        <v>1805</v>
      </c>
      <c r="E411" s="3" t="s">
        <v>1806</v>
      </c>
      <c r="F411" t="s">
        <v>14</v>
      </c>
      <c r="G411">
        <v>1851</v>
      </c>
      <c r="H411">
        <v>1</v>
      </c>
      <c r="I411">
        <v>0</v>
      </c>
      <c r="J411" s="11">
        <f t="shared" si="18"/>
        <v>1</v>
      </c>
      <c r="K411" s="2">
        <v>44995</v>
      </c>
      <c r="L411" t="s">
        <v>21</v>
      </c>
      <c r="M411" s="6">
        <v>0</v>
      </c>
      <c r="N411" s="8"/>
      <c r="O411" s="8">
        <v>1</v>
      </c>
      <c r="P411" s="8"/>
      <c r="Q411" s="8"/>
      <c r="R411" s="8"/>
      <c r="AC411" s="3">
        <f t="shared" si="19"/>
        <v>1</v>
      </c>
      <c r="AD411" s="38">
        <f t="shared" si="20"/>
        <v>1</v>
      </c>
    </row>
    <row r="412" spans="1:30" customFormat="1" x14ac:dyDescent="0.25">
      <c r="A412" t="s">
        <v>1784</v>
      </c>
      <c r="B412" s="1"/>
      <c r="C412" s="1" t="s">
        <v>1807</v>
      </c>
      <c r="D412" s="3" t="s">
        <v>1808</v>
      </c>
      <c r="E412" s="3" t="s">
        <v>1809</v>
      </c>
      <c r="F412" t="s">
        <v>15</v>
      </c>
      <c r="G412">
        <v>663</v>
      </c>
      <c r="H412">
        <v>1</v>
      </c>
      <c r="I412">
        <v>0</v>
      </c>
      <c r="J412" s="11">
        <f t="shared" si="18"/>
        <v>1</v>
      </c>
      <c r="K412" s="2">
        <v>45016</v>
      </c>
      <c r="L412" t="s">
        <v>21</v>
      </c>
      <c r="M412" s="6">
        <v>0</v>
      </c>
      <c r="N412" s="8"/>
      <c r="O412" s="8">
        <v>1</v>
      </c>
      <c r="P412" s="8"/>
      <c r="Q412" s="8"/>
      <c r="R412" s="8"/>
      <c r="AC412" s="3">
        <f t="shared" si="19"/>
        <v>1</v>
      </c>
      <c r="AD412" s="38">
        <f t="shared" si="20"/>
        <v>1</v>
      </c>
    </row>
    <row r="413" spans="1:30" customFormat="1" x14ac:dyDescent="0.25">
      <c r="A413" t="s">
        <v>1784</v>
      </c>
      <c r="B413" s="1"/>
      <c r="C413" s="1" t="s">
        <v>1810</v>
      </c>
      <c r="D413" s="3" t="s">
        <v>1811</v>
      </c>
      <c r="E413" s="3" t="s">
        <v>1812</v>
      </c>
      <c r="F413" t="s">
        <v>14</v>
      </c>
      <c r="G413">
        <v>1832</v>
      </c>
      <c r="H413">
        <v>1</v>
      </c>
      <c r="I413">
        <v>0</v>
      </c>
      <c r="J413" s="11">
        <f t="shared" si="18"/>
        <v>1</v>
      </c>
      <c r="K413" s="2">
        <v>45174</v>
      </c>
      <c r="L413" t="s">
        <v>21</v>
      </c>
      <c r="M413" s="6">
        <v>0</v>
      </c>
      <c r="N413" s="8"/>
      <c r="O413" s="8">
        <v>1</v>
      </c>
      <c r="P413" s="8"/>
      <c r="Q413" s="8"/>
      <c r="R413" s="8"/>
      <c r="AC413" s="3">
        <f t="shared" si="19"/>
        <v>1</v>
      </c>
      <c r="AD413" s="38">
        <f t="shared" si="20"/>
        <v>1</v>
      </c>
    </row>
    <row r="414" spans="1:30" customFormat="1" x14ac:dyDescent="0.25">
      <c r="A414" t="s">
        <v>1784</v>
      </c>
      <c r="B414" s="1"/>
      <c r="C414" s="1" t="s">
        <v>1813</v>
      </c>
      <c r="D414" s="3" t="s">
        <v>1814</v>
      </c>
      <c r="E414" s="3" t="s">
        <v>1815</v>
      </c>
      <c r="F414" t="s">
        <v>15</v>
      </c>
      <c r="G414">
        <v>628</v>
      </c>
      <c r="H414">
        <v>2</v>
      </c>
      <c r="I414">
        <v>0</v>
      </c>
      <c r="J414" s="11">
        <f t="shared" si="18"/>
        <v>2</v>
      </c>
      <c r="K414" s="2">
        <v>45303</v>
      </c>
      <c r="L414" t="s">
        <v>21</v>
      </c>
      <c r="M414" s="6">
        <v>0</v>
      </c>
      <c r="N414" s="8"/>
      <c r="O414" s="8"/>
      <c r="P414" s="8">
        <v>1</v>
      </c>
      <c r="Q414" s="8">
        <v>1</v>
      </c>
      <c r="R414" s="8"/>
      <c r="AC414" s="3">
        <f t="shared" si="19"/>
        <v>2</v>
      </c>
      <c r="AD414" s="38">
        <f t="shared" si="20"/>
        <v>2</v>
      </c>
    </row>
    <row r="415" spans="1:30" customFormat="1" x14ac:dyDescent="0.25">
      <c r="A415" t="s">
        <v>1784</v>
      </c>
      <c r="B415" s="1"/>
      <c r="C415" s="1" t="s">
        <v>1816</v>
      </c>
      <c r="D415" s="3" t="s">
        <v>1817</v>
      </c>
      <c r="E415" s="3" t="s">
        <v>1818</v>
      </c>
      <c r="F415" t="s">
        <v>14</v>
      </c>
      <c r="G415">
        <v>758</v>
      </c>
      <c r="H415">
        <v>1</v>
      </c>
      <c r="I415">
        <v>0</v>
      </c>
      <c r="J415" s="11">
        <f t="shared" si="18"/>
        <v>1</v>
      </c>
      <c r="K415" s="2">
        <v>45320</v>
      </c>
      <c r="L415" t="s">
        <v>16</v>
      </c>
      <c r="M415" s="6">
        <v>0</v>
      </c>
      <c r="N415" s="8">
        <v>1</v>
      </c>
      <c r="O415" s="8"/>
      <c r="P415" s="8"/>
      <c r="Q415" s="8"/>
      <c r="R415" s="8"/>
      <c r="AC415" s="3">
        <f t="shared" si="19"/>
        <v>1</v>
      </c>
      <c r="AD415" s="38">
        <f t="shared" si="20"/>
        <v>1</v>
      </c>
    </row>
    <row r="416" spans="1:30" customFormat="1" x14ac:dyDescent="0.25">
      <c r="A416" t="s">
        <v>1784</v>
      </c>
      <c r="B416" s="1"/>
      <c r="C416" s="1" t="s">
        <v>1819</v>
      </c>
      <c r="D416" s="3" t="s">
        <v>1820</v>
      </c>
      <c r="E416" s="3" t="s">
        <v>1821</v>
      </c>
      <c r="F416" t="s">
        <v>15</v>
      </c>
      <c r="G416">
        <v>1953</v>
      </c>
      <c r="H416">
        <v>4</v>
      </c>
      <c r="I416">
        <v>0</v>
      </c>
      <c r="J416" s="11">
        <f t="shared" si="18"/>
        <v>4</v>
      </c>
      <c r="K416" s="2">
        <v>45513</v>
      </c>
      <c r="L416" t="s">
        <v>16</v>
      </c>
      <c r="M416" s="6">
        <v>3</v>
      </c>
      <c r="N416" s="8">
        <v>1</v>
      </c>
      <c r="O416" s="8"/>
      <c r="P416" s="8"/>
      <c r="Q416" s="8"/>
      <c r="R416" s="8"/>
      <c r="AC416" s="3">
        <f t="shared" si="19"/>
        <v>1</v>
      </c>
      <c r="AD416" s="38">
        <f t="shared" si="20"/>
        <v>1</v>
      </c>
    </row>
    <row r="417" spans="1:30" customFormat="1" x14ac:dyDescent="0.25">
      <c r="A417" t="s">
        <v>1784</v>
      </c>
      <c r="B417" s="1"/>
      <c r="C417" s="1" t="s">
        <v>1825</v>
      </c>
      <c r="D417" s="3" t="s">
        <v>1826</v>
      </c>
      <c r="E417" s="3" t="s">
        <v>1827</v>
      </c>
      <c r="F417" t="s">
        <v>15</v>
      </c>
      <c r="G417">
        <v>2559</v>
      </c>
      <c r="H417">
        <v>2</v>
      </c>
      <c r="I417">
        <v>0</v>
      </c>
      <c r="J417" s="11">
        <f t="shared" si="18"/>
        <v>2</v>
      </c>
      <c r="K417" s="2">
        <v>45744</v>
      </c>
      <c r="L417" t="s">
        <v>16</v>
      </c>
      <c r="M417" s="6">
        <v>1</v>
      </c>
      <c r="N417" s="8">
        <v>1</v>
      </c>
      <c r="O417" s="8"/>
      <c r="P417" s="8"/>
      <c r="Q417" s="8"/>
      <c r="R417" s="8"/>
      <c r="AC417" s="3">
        <f t="shared" si="19"/>
        <v>1</v>
      </c>
      <c r="AD417" s="38">
        <f t="shared" si="20"/>
        <v>1</v>
      </c>
    </row>
    <row r="418" spans="1:30" customFormat="1" x14ac:dyDescent="0.25">
      <c r="A418" t="s">
        <v>1784</v>
      </c>
      <c r="B418" s="1"/>
      <c r="C418" s="1" t="s">
        <v>1828</v>
      </c>
      <c r="D418" s="3" t="s">
        <v>1829</v>
      </c>
      <c r="E418" s="3" t="s">
        <v>1830</v>
      </c>
      <c r="F418" t="s">
        <v>15</v>
      </c>
      <c r="G418">
        <v>1990</v>
      </c>
      <c r="H418">
        <v>2</v>
      </c>
      <c r="I418">
        <v>0</v>
      </c>
      <c r="J418" s="11">
        <f t="shared" si="18"/>
        <v>2</v>
      </c>
      <c r="K418" s="2">
        <v>45777</v>
      </c>
      <c r="L418" t="s">
        <v>21</v>
      </c>
      <c r="M418" s="6">
        <v>0</v>
      </c>
      <c r="N418" s="8"/>
      <c r="O418" s="8"/>
      <c r="P418" s="8">
        <v>1</v>
      </c>
      <c r="Q418" s="8">
        <v>1</v>
      </c>
      <c r="R418" s="8"/>
      <c r="AC418" s="3">
        <f t="shared" si="19"/>
        <v>2</v>
      </c>
      <c r="AD418" s="38">
        <f t="shared" si="20"/>
        <v>2</v>
      </c>
    </row>
    <row r="419" spans="1:30" customFormat="1" x14ac:dyDescent="0.25">
      <c r="A419" t="s">
        <v>1784</v>
      </c>
      <c r="B419" s="1"/>
      <c r="C419" s="1" t="s">
        <v>1834</v>
      </c>
      <c r="D419" s="3" t="s">
        <v>1835</v>
      </c>
      <c r="E419" s="3" t="s">
        <v>1836</v>
      </c>
      <c r="F419" t="s">
        <v>14</v>
      </c>
      <c r="G419">
        <v>205</v>
      </c>
      <c r="H419">
        <v>2</v>
      </c>
      <c r="I419">
        <v>0</v>
      </c>
      <c r="J419" s="11">
        <f t="shared" si="18"/>
        <v>2</v>
      </c>
      <c r="K419" s="2">
        <v>45868</v>
      </c>
      <c r="L419" t="s">
        <v>21</v>
      </c>
      <c r="M419" s="6">
        <v>0</v>
      </c>
      <c r="N419" s="8"/>
      <c r="O419" s="8">
        <v>1</v>
      </c>
      <c r="P419" s="8">
        <v>1</v>
      </c>
      <c r="Q419" s="8"/>
      <c r="R419" s="8"/>
      <c r="AC419" s="3">
        <f t="shared" si="19"/>
        <v>2</v>
      </c>
      <c r="AD419" s="38">
        <f t="shared" si="20"/>
        <v>2</v>
      </c>
    </row>
    <row r="420" spans="1:30" customFormat="1" x14ac:dyDescent="0.25">
      <c r="A420" t="s">
        <v>1784</v>
      </c>
      <c r="B420" s="1"/>
      <c r="C420" s="1" t="s">
        <v>1837</v>
      </c>
      <c r="D420" s="3" t="s">
        <v>1838</v>
      </c>
      <c r="E420" s="3" t="s">
        <v>1839</v>
      </c>
      <c r="F420" t="s">
        <v>15</v>
      </c>
      <c r="G420">
        <v>1265</v>
      </c>
      <c r="H420">
        <v>1</v>
      </c>
      <c r="I420">
        <v>0</v>
      </c>
      <c r="J420" s="11">
        <f t="shared" si="18"/>
        <v>1</v>
      </c>
      <c r="K420" s="2">
        <v>45932</v>
      </c>
      <c r="L420" t="s">
        <v>16</v>
      </c>
      <c r="M420" s="6">
        <v>0</v>
      </c>
      <c r="N420" s="8">
        <v>1</v>
      </c>
      <c r="O420" s="8"/>
      <c r="P420" s="8"/>
      <c r="Q420" s="8"/>
      <c r="R420" s="8"/>
      <c r="AC420" s="3">
        <f t="shared" si="19"/>
        <v>1</v>
      </c>
      <c r="AD420" s="38">
        <f t="shared" si="20"/>
        <v>1</v>
      </c>
    </row>
    <row r="421" spans="1:30" customFormat="1" x14ac:dyDescent="0.25">
      <c r="A421" t="s">
        <v>1784</v>
      </c>
      <c r="B421" s="1"/>
      <c r="C421" s="1" t="s">
        <v>1840</v>
      </c>
      <c r="D421" s="3" t="s">
        <v>1841</v>
      </c>
      <c r="E421" s="3" t="s">
        <v>1842</v>
      </c>
      <c r="F421" t="s">
        <v>15</v>
      </c>
      <c r="G421">
        <v>3336</v>
      </c>
      <c r="H421">
        <v>4</v>
      </c>
      <c r="I421">
        <v>0</v>
      </c>
      <c r="J421" s="11">
        <f t="shared" si="18"/>
        <v>4</v>
      </c>
      <c r="K421" s="2">
        <v>45952</v>
      </c>
      <c r="L421" t="s">
        <v>21</v>
      </c>
      <c r="M421" s="6">
        <v>0</v>
      </c>
      <c r="N421" s="8"/>
      <c r="O421" s="8"/>
      <c r="P421" s="8">
        <v>1</v>
      </c>
      <c r="Q421" s="8">
        <v>2</v>
      </c>
      <c r="R421" s="8">
        <v>1</v>
      </c>
      <c r="AC421" s="3">
        <f t="shared" si="19"/>
        <v>4</v>
      </c>
      <c r="AD421" s="38">
        <f t="shared" si="20"/>
        <v>4</v>
      </c>
    </row>
    <row r="422" spans="1:30" customFormat="1" x14ac:dyDescent="0.25">
      <c r="A422" t="s">
        <v>1784</v>
      </c>
      <c r="B422" s="1"/>
      <c r="C422" s="1" t="s">
        <v>1843</v>
      </c>
      <c r="D422" s="3" t="s">
        <v>1844</v>
      </c>
      <c r="E422" s="3" t="s">
        <v>1845</v>
      </c>
      <c r="F422" t="s">
        <v>14</v>
      </c>
      <c r="G422">
        <v>1047</v>
      </c>
      <c r="H422">
        <v>1</v>
      </c>
      <c r="I422">
        <v>0</v>
      </c>
      <c r="J422" s="11">
        <f t="shared" si="18"/>
        <v>1</v>
      </c>
      <c r="K422" s="2">
        <v>45957</v>
      </c>
      <c r="L422" t="s">
        <v>16</v>
      </c>
      <c r="M422" s="6">
        <v>0</v>
      </c>
      <c r="N422" s="8">
        <v>1</v>
      </c>
      <c r="O422" s="8"/>
      <c r="P422" s="8"/>
      <c r="Q422" s="8"/>
      <c r="R422" s="8"/>
      <c r="AC422" s="3">
        <f t="shared" si="19"/>
        <v>1</v>
      </c>
      <c r="AD422" s="38">
        <f t="shared" si="20"/>
        <v>1</v>
      </c>
    </row>
    <row r="423" spans="1:30" customFormat="1" x14ac:dyDescent="0.25">
      <c r="A423" t="s">
        <v>1784</v>
      </c>
      <c r="B423" s="1"/>
      <c r="C423" s="1" t="s">
        <v>1846</v>
      </c>
      <c r="D423" s="3" t="s">
        <v>1838</v>
      </c>
      <c r="E423" s="3" t="s">
        <v>1847</v>
      </c>
      <c r="F423" t="s">
        <v>14</v>
      </c>
      <c r="G423">
        <v>1548</v>
      </c>
      <c r="H423">
        <v>3</v>
      </c>
      <c r="I423">
        <v>0</v>
      </c>
      <c r="J423" s="11">
        <f t="shared" si="18"/>
        <v>3</v>
      </c>
      <c r="K423" s="2">
        <v>46055</v>
      </c>
      <c r="L423" t="s">
        <v>21</v>
      </c>
      <c r="M423" s="6">
        <v>0</v>
      </c>
      <c r="N423" s="8"/>
      <c r="O423" s="8"/>
      <c r="P423" s="8">
        <v>1</v>
      </c>
      <c r="Q423" s="8">
        <v>1</v>
      </c>
      <c r="R423" s="8">
        <v>1</v>
      </c>
      <c r="AC423" s="3">
        <f t="shared" si="19"/>
        <v>3</v>
      </c>
      <c r="AD423" s="38">
        <f t="shared" si="20"/>
        <v>3</v>
      </c>
    </row>
    <row r="424" spans="1:30" customFormat="1" x14ac:dyDescent="0.25">
      <c r="A424" t="s">
        <v>1848</v>
      </c>
      <c r="B424" s="1"/>
      <c r="C424" s="1" t="s">
        <v>1852</v>
      </c>
      <c r="D424" s="3" t="s">
        <v>1853</v>
      </c>
      <c r="E424" s="3" t="s">
        <v>1854</v>
      </c>
      <c r="F424" t="s">
        <v>15</v>
      </c>
      <c r="G424">
        <v>320</v>
      </c>
      <c r="H424">
        <v>1</v>
      </c>
      <c r="I424">
        <v>0</v>
      </c>
      <c r="J424" s="11">
        <f t="shared" si="18"/>
        <v>1</v>
      </c>
      <c r="K424" s="2">
        <v>45484</v>
      </c>
      <c r="L424" t="s">
        <v>76</v>
      </c>
      <c r="M424" s="6">
        <v>1</v>
      </c>
      <c r="N424" s="8"/>
      <c r="O424" s="8"/>
      <c r="P424" s="8"/>
      <c r="Q424" s="8"/>
      <c r="R424" s="8"/>
      <c r="AC424" s="3">
        <f t="shared" si="19"/>
        <v>0</v>
      </c>
      <c r="AD424" s="38">
        <f t="shared" si="20"/>
        <v>0</v>
      </c>
    </row>
    <row r="425" spans="1:30" customFormat="1" x14ac:dyDescent="0.25">
      <c r="A425" t="s">
        <v>1861</v>
      </c>
      <c r="B425" s="1"/>
      <c r="C425" s="1" t="s">
        <v>1870</v>
      </c>
      <c r="D425" s="3" t="s">
        <v>1871</v>
      </c>
      <c r="E425" s="3" t="s">
        <v>1872</v>
      </c>
      <c r="F425" t="s">
        <v>14</v>
      </c>
      <c r="G425">
        <v>1752</v>
      </c>
      <c r="H425">
        <v>1</v>
      </c>
      <c r="I425">
        <v>0</v>
      </c>
      <c r="J425" s="11">
        <f t="shared" si="18"/>
        <v>1</v>
      </c>
      <c r="K425" s="2">
        <v>43867</v>
      </c>
      <c r="L425" t="s">
        <v>16</v>
      </c>
      <c r="M425" s="6">
        <v>0</v>
      </c>
      <c r="N425" s="8">
        <v>1</v>
      </c>
      <c r="O425" s="8"/>
      <c r="P425" s="8"/>
      <c r="Q425" s="8"/>
      <c r="R425" s="8"/>
      <c r="AC425" s="3">
        <f t="shared" si="19"/>
        <v>1</v>
      </c>
      <c r="AD425" s="38">
        <f t="shared" si="20"/>
        <v>1</v>
      </c>
    </row>
    <row r="426" spans="1:30" customFormat="1" x14ac:dyDescent="0.25">
      <c r="A426" t="s">
        <v>1861</v>
      </c>
      <c r="B426" s="1"/>
      <c r="C426" s="1" t="s">
        <v>1873</v>
      </c>
      <c r="D426" s="3" t="s">
        <v>1874</v>
      </c>
      <c r="E426" s="3" t="s">
        <v>1643</v>
      </c>
      <c r="F426" t="s">
        <v>15</v>
      </c>
      <c r="G426">
        <v>466</v>
      </c>
      <c r="H426">
        <v>1</v>
      </c>
      <c r="I426">
        <v>0</v>
      </c>
      <c r="J426" s="11">
        <f t="shared" si="18"/>
        <v>1</v>
      </c>
      <c r="K426" s="2">
        <v>45239</v>
      </c>
      <c r="L426" t="s">
        <v>21</v>
      </c>
      <c r="M426" s="6">
        <v>0</v>
      </c>
      <c r="N426" s="8"/>
      <c r="O426" s="8">
        <v>1</v>
      </c>
      <c r="P426" s="8"/>
      <c r="Q426" s="8"/>
      <c r="R426" s="8"/>
      <c r="AC426" s="3">
        <f t="shared" si="19"/>
        <v>1</v>
      </c>
      <c r="AD426" s="38">
        <f t="shared" si="20"/>
        <v>1</v>
      </c>
    </row>
    <row r="427" spans="1:30" customFormat="1" x14ac:dyDescent="0.25">
      <c r="A427" t="s">
        <v>1861</v>
      </c>
      <c r="B427" s="1"/>
      <c r="C427" s="1" t="s">
        <v>1875</v>
      </c>
      <c r="D427" s="3" t="s">
        <v>1876</v>
      </c>
      <c r="E427" s="3" t="s">
        <v>1643</v>
      </c>
      <c r="F427" t="s">
        <v>14</v>
      </c>
      <c r="G427">
        <v>279</v>
      </c>
      <c r="H427">
        <v>1</v>
      </c>
      <c r="I427">
        <v>0</v>
      </c>
      <c r="J427" s="11">
        <f t="shared" si="18"/>
        <v>1</v>
      </c>
      <c r="K427" s="2">
        <v>45295</v>
      </c>
      <c r="L427" t="s">
        <v>21</v>
      </c>
      <c r="M427" s="6">
        <v>0</v>
      </c>
      <c r="N427" s="8"/>
      <c r="O427" s="8">
        <v>1</v>
      </c>
      <c r="P427" s="8"/>
      <c r="Q427" s="8"/>
      <c r="R427" s="8"/>
      <c r="AC427" s="3">
        <f t="shared" si="19"/>
        <v>1</v>
      </c>
      <c r="AD427" s="38">
        <f t="shared" si="20"/>
        <v>1</v>
      </c>
    </row>
    <row r="428" spans="1:30" customFormat="1" x14ac:dyDescent="0.25">
      <c r="A428" t="s">
        <v>1861</v>
      </c>
      <c r="B428" s="1"/>
      <c r="C428" s="1" t="s">
        <v>1877</v>
      </c>
      <c r="D428" s="3" t="s">
        <v>1876</v>
      </c>
      <c r="E428" s="3" t="s">
        <v>1643</v>
      </c>
      <c r="F428" t="s">
        <v>14</v>
      </c>
      <c r="G428">
        <v>122</v>
      </c>
      <c r="H428">
        <v>1</v>
      </c>
      <c r="I428">
        <v>0</v>
      </c>
      <c r="J428" s="11">
        <f t="shared" si="18"/>
        <v>1</v>
      </c>
      <c r="K428" s="2">
        <v>45295</v>
      </c>
      <c r="L428" t="s">
        <v>21</v>
      </c>
      <c r="M428" s="6">
        <v>0</v>
      </c>
      <c r="N428" s="8"/>
      <c r="O428" s="8">
        <v>1</v>
      </c>
      <c r="P428" s="8"/>
      <c r="Q428" s="8"/>
      <c r="R428" s="8"/>
      <c r="AC428" s="3">
        <f t="shared" si="19"/>
        <v>1</v>
      </c>
      <c r="AD428" s="38">
        <f t="shared" si="20"/>
        <v>1</v>
      </c>
    </row>
    <row r="429" spans="1:30" customFormat="1" x14ac:dyDescent="0.25">
      <c r="A429" t="s">
        <v>1861</v>
      </c>
      <c r="B429" s="1"/>
      <c r="C429" s="1" t="s">
        <v>1878</v>
      </c>
      <c r="D429" s="3" t="s">
        <v>1876</v>
      </c>
      <c r="E429" s="3" t="s">
        <v>1643</v>
      </c>
      <c r="F429" t="s">
        <v>14</v>
      </c>
      <c r="G429">
        <v>289</v>
      </c>
      <c r="H429">
        <v>1</v>
      </c>
      <c r="I429">
        <v>0</v>
      </c>
      <c r="J429" s="11">
        <f t="shared" si="18"/>
        <v>1</v>
      </c>
      <c r="K429" s="2">
        <v>45295</v>
      </c>
      <c r="L429" t="s">
        <v>21</v>
      </c>
      <c r="M429" s="6">
        <v>0</v>
      </c>
      <c r="N429" s="8"/>
      <c r="O429" s="8">
        <v>1</v>
      </c>
      <c r="P429" s="8"/>
      <c r="Q429" s="8"/>
      <c r="R429" s="8"/>
      <c r="AC429" s="3">
        <f t="shared" si="19"/>
        <v>1</v>
      </c>
      <c r="AD429" s="38">
        <f t="shared" si="20"/>
        <v>1</v>
      </c>
    </row>
    <row r="430" spans="1:30" customFormat="1" x14ac:dyDescent="0.25">
      <c r="A430" t="s">
        <v>1861</v>
      </c>
      <c r="B430" s="1"/>
      <c r="C430" s="1" t="s">
        <v>1879</v>
      </c>
      <c r="D430" s="3" t="s">
        <v>1880</v>
      </c>
      <c r="E430" s="3" t="s">
        <v>1881</v>
      </c>
      <c r="F430" t="s">
        <v>14</v>
      </c>
      <c r="G430">
        <v>2700</v>
      </c>
      <c r="H430">
        <v>1</v>
      </c>
      <c r="I430">
        <v>0</v>
      </c>
      <c r="J430" s="11">
        <f t="shared" si="18"/>
        <v>1</v>
      </c>
      <c r="K430" s="2">
        <v>45772</v>
      </c>
      <c r="L430" t="s">
        <v>21</v>
      </c>
      <c r="M430" s="6">
        <v>0</v>
      </c>
      <c r="N430" s="8"/>
      <c r="O430" s="8">
        <v>1</v>
      </c>
      <c r="P430" s="8"/>
      <c r="Q430" s="8"/>
      <c r="R430" s="8"/>
      <c r="AC430" s="3">
        <f t="shared" si="19"/>
        <v>1</v>
      </c>
      <c r="AD430" s="38">
        <f t="shared" si="20"/>
        <v>1</v>
      </c>
    </row>
    <row r="431" spans="1:30" customFormat="1" x14ac:dyDescent="0.25">
      <c r="A431" t="s">
        <v>1882</v>
      </c>
      <c r="B431" s="1"/>
      <c r="C431" s="1" t="s">
        <v>1883</v>
      </c>
      <c r="D431" s="3" t="s">
        <v>1884</v>
      </c>
      <c r="E431" s="3" t="s">
        <v>1885</v>
      </c>
      <c r="F431" t="s">
        <v>14</v>
      </c>
      <c r="G431">
        <v>1055</v>
      </c>
      <c r="H431">
        <v>4</v>
      </c>
      <c r="I431">
        <v>0</v>
      </c>
      <c r="J431" s="11">
        <f t="shared" si="18"/>
        <v>4</v>
      </c>
      <c r="K431" s="2">
        <v>44515</v>
      </c>
      <c r="L431" t="s">
        <v>21</v>
      </c>
      <c r="M431" s="6">
        <v>0</v>
      </c>
      <c r="N431" s="8"/>
      <c r="O431" s="8">
        <v>1</v>
      </c>
      <c r="P431" s="8">
        <v>2</v>
      </c>
      <c r="Q431" s="8">
        <v>1</v>
      </c>
      <c r="R431" s="8"/>
      <c r="AC431" s="3">
        <f t="shared" si="19"/>
        <v>4</v>
      </c>
      <c r="AD431" s="38">
        <f t="shared" si="20"/>
        <v>4</v>
      </c>
    </row>
    <row r="432" spans="1:30" customFormat="1" x14ac:dyDescent="0.25">
      <c r="A432" t="s">
        <v>1882</v>
      </c>
      <c r="B432" s="1"/>
      <c r="C432" s="1" t="s">
        <v>1886</v>
      </c>
      <c r="D432" s="3" t="s">
        <v>1887</v>
      </c>
      <c r="E432" s="3" t="s">
        <v>1888</v>
      </c>
      <c r="F432" t="s">
        <v>14</v>
      </c>
      <c r="G432">
        <v>2111</v>
      </c>
      <c r="H432">
        <v>1</v>
      </c>
      <c r="I432">
        <v>0</v>
      </c>
      <c r="J432" s="11">
        <f t="shared" si="18"/>
        <v>1</v>
      </c>
      <c r="K432" s="2">
        <v>46057</v>
      </c>
      <c r="L432" t="s">
        <v>21</v>
      </c>
      <c r="M432" s="6">
        <v>0</v>
      </c>
      <c r="N432" s="8"/>
      <c r="O432" s="8">
        <v>1</v>
      </c>
      <c r="P432" s="8"/>
      <c r="Q432" s="8"/>
      <c r="R432" s="8"/>
      <c r="AC432" s="3">
        <f t="shared" si="19"/>
        <v>1</v>
      </c>
      <c r="AD432" s="38">
        <f t="shared" si="20"/>
        <v>1</v>
      </c>
    </row>
    <row r="433" spans="1:30" customFormat="1" x14ac:dyDescent="0.25">
      <c r="A433" t="s">
        <v>1889</v>
      </c>
      <c r="B433" s="1"/>
      <c r="C433" s="1" t="s">
        <v>1890</v>
      </c>
      <c r="D433" s="3" t="s">
        <v>1891</v>
      </c>
      <c r="E433" s="3" t="s">
        <v>1892</v>
      </c>
      <c r="F433" t="s">
        <v>15</v>
      </c>
      <c r="G433">
        <v>4953</v>
      </c>
      <c r="H433">
        <v>4</v>
      </c>
      <c r="I433">
        <v>0</v>
      </c>
      <c r="J433" s="11">
        <f t="shared" si="18"/>
        <v>4</v>
      </c>
      <c r="K433" s="2">
        <v>45350</v>
      </c>
      <c r="L433" t="s">
        <v>16</v>
      </c>
      <c r="M433" s="6">
        <v>0</v>
      </c>
      <c r="N433" s="8">
        <v>1</v>
      </c>
      <c r="O433" s="8">
        <v>2</v>
      </c>
      <c r="P433" s="8">
        <v>1</v>
      </c>
      <c r="Q433" s="8"/>
      <c r="R433" s="8"/>
      <c r="AC433" s="3">
        <f t="shared" si="19"/>
        <v>4</v>
      </c>
      <c r="AD433" s="38">
        <f t="shared" si="20"/>
        <v>4</v>
      </c>
    </row>
    <row r="434" spans="1:30" customFormat="1" x14ac:dyDescent="0.25">
      <c r="A434" t="s">
        <v>1893</v>
      </c>
      <c r="B434" s="1"/>
      <c r="C434" s="1" t="s">
        <v>1894</v>
      </c>
      <c r="D434" s="3" t="s">
        <v>1895</v>
      </c>
      <c r="E434" s="3" t="s">
        <v>1896</v>
      </c>
      <c r="F434" t="s">
        <v>14</v>
      </c>
      <c r="G434">
        <v>1008</v>
      </c>
      <c r="H434">
        <v>2</v>
      </c>
      <c r="I434">
        <v>1</v>
      </c>
      <c r="J434" s="11">
        <f t="shared" si="18"/>
        <v>1</v>
      </c>
      <c r="K434" s="2">
        <v>45176</v>
      </c>
      <c r="L434" t="s">
        <v>21</v>
      </c>
      <c r="M434" s="6">
        <v>0</v>
      </c>
      <c r="N434" s="8"/>
      <c r="O434" s="8">
        <v>1</v>
      </c>
      <c r="P434" s="8"/>
      <c r="Q434" s="8"/>
      <c r="R434" s="8"/>
      <c r="AC434" s="3">
        <f t="shared" si="19"/>
        <v>1</v>
      </c>
      <c r="AD434" s="38">
        <f t="shared" si="20"/>
        <v>1</v>
      </c>
    </row>
    <row r="435" spans="1:30" customFormat="1" x14ac:dyDescent="0.25">
      <c r="A435" t="s">
        <v>1897</v>
      </c>
      <c r="B435" s="1"/>
      <c r="C435" s="1" t="s">
        <v>1904</v>
      </c>
      <c r="D435" s="3" t="s">
        <v>1905</v>
      </c>
      <c r="E435" s="3" t="s">
        <v>1906</v>
      </c>
      <c r="F435" t="s">
        <v>14</v>
      </c>
      <c r="G435">
        <v>483</v>
      </c>
      <c r="H435">
        <v>1</v>
      </c>
      <c r="I435">
        <v>0</v>
      </c>
      <c r="J435" s="11">
        <f t="shared" si="18"/>
        <v>1</v>
      </c>
      <c r="K435" s="2">
        <v>45012</v>
      </c>
      <c r="L435" t="s">
        <v>21</v>
      </c>
      <c r="M435" s="6">
        <v>0</v>
      </c>
      <c r="N435" s="8"/>
      <c r="O435" s="8">
        <v>1</v>
      </c>
      <c r="P435" s="8"/>
      <c r="Q435" s="8"/>
      <c r="R435" s="8"/>
      <c r="AC435" s="3">
        <f t="shared" si="19"/>
        <v>1</v>
      </c>
      <c r="AD435" s="38">
        <f t="shared" si="20"/>
        <v>1</v>
      </c>
    </row>
    <row r="436" spans="1:30" customFormat="1" x14ac:dyDescent="0.25">
      <c r="A436" t="s">
        <v>1897</v>
      </c>
      <c r="B436" s="1"/>
      <c r="C436" s="1" t="s">
        <v>1907</v>
      </c>
      <c r="D436" s="3" t="s">
        <v>1908</v>
      </c>
      <c r="E436" s="3" t="s">
        <v>1909</v>
      </c>
      <c r="F436" t="s">
        <v>14</v>
      </c>
      <c r="G436">
        <v>1257</v>
      </c>
      <c r="H436">
        <v>1</v>
      </c>
      <c r="I436">
        <v>0</v>
      </c>
      <c r="J436" s="11">
        <f t="shared" si="18"/>
        <v>1</v>
      </c>
      <c r="K436" s="2">
        <v>45064</v>
      </c>
      <c r="L436" t="s">
        <v>16</v>
      </c>
      <c r="M436" s="6">
        <v>0</v>
      </c>
      <c r="N436" s="8">
        <v>1</v>
      </c>
      <c r="O436" s="8"/>
      <c r="P436" s="8"/>
      <c r="Q436" s="8"/>
      <c r="R436" s="8"/>
      <c r="AC436" s="3">
        <f t="shared" si="19"/>
        <v>1</v>
      </c>
      <c r="AD436" s="38">
        <f t="shared" si="20"/>
        <v>1</v>
      </c>
    </row>
    <row r="437" spans="1:30" customFormat="1" x14ac:dyDescent="0.25">
      <c r="A437" t="s">
        <v>1897</v>
      </c>
      <c r="B437" s="1"/>
      <c r="C437" s="1" t="s">
        <v>1910</v>
      </c>
      <c r="D437" s="3" t="s">
        <v>1911</v>
      </c>
      <c r="E437" s="3" t="s">
        <v>1912</v>
      </c>
      <c r="F437" t="s">
        <v>14</v>
      </c>
      <c r="G437">
        <v>1211</v>
      </c>
      <c r="H437">
        <v>1</v>
      </c>
      <c r="I437">
        <v>0</v>
      </c>
      <c r="J437" s="11">
        <f t="shared" si="18"/>
        <v>1</v>
      </c>
      <c r="K437" s="2">
        <v>45198</v>
      </c>
      <c r="L437" t="s">
        <v>16</v>
      </c>
      <c r="M437" s="6">
        <v>0</v>
      </c>
      <c r="N437" s="8">
        <v>1</v>
      </c>
      <c r="O437" s="8"/>
      <c r="P437" s="8"/>
      <c r="Q437" s="8"/>
      <c r="R437" s="8"/>
      <c r="AC437" s="3">
        <f t="shared" si="19"/>
        <v>1</v>
      </c>
      <c r="AD437" s="38">
        <f t="shared" si="20"/>
        <v>1</v>
      </c>
    </row>
    <row r="438" spans="1:30" customFormat="1" x14ac:dyDescent="0.25">
      <c r="A438" t="s">
        <v>1897</v>
      </c>
      <c r="B438" s="1"/>
      <c r="C438" s="1" t="s">
        <v>1913</v>
      </c>
      <c r="D438" s="3" t="s">
        <v>1914</v>
      </c>
      <c r="E438" s="3" t="s">
        <v>1915</v>
      </c>
      <c r="F438" t="s">
        <v>14</v>
      </c>
      <c r="G438">
        <v>4262</v>
      </c>
      <c r="H438">
        <v>1</v>
      </c>
      <c r="I438">
        <v>0</v>
      </c>
      <c r="J438" s="11">
        <f t="shared" si="18"/>
        <v>1</v>
      </c>
      <c r="K438" s="2">
        <v>45314</v>
      </c>
      <c r="L438" t="s">
        <v>16</v>
      </c>
      <c r="M438" s="6">
        <v>0</v>
      </c>
      <c r="N438" s="8">
        <v>1</v>
      </c>
      <c r="O438" s="8"/>
      <c r="P438" s="8"/>
      <c r="Q438" s="8"/>
      <c r="R438" s="8"/>
      <c r="AC438" s="3">
        <f t="shared" si="19"/>
        <v>1</v>
      </c>
      <c r="AD438" s="38">
        <f t="shared" si="20"/>
        <v>1</v>
      </c>
    </row>
    <row r="439" spans="1:30" customFormat="1" x14ac:dyDescent="0.25">
      <c r="A439" t="s">
        <v>1897</v>
      </c>
      <c r="B439" s="1"/>
      <c r="C439" s="1" t="s">
        <v>1916</v>
      </c>
      <c r="D439" s="3" t="s">
        <v>1917</v>
      </c>
      <c r="E439" s="3" t="s">
        <v>1918</v>
      </c>
      <c r="F439" t="s">
        <v>15</v>
      </c>
      <c r="G439">
        <v>584</v>
      </c>
      <c r="H439">
        <v>1</v>
      </c>
      <c r="I439">
        <v>0</v>
      </c>
      <c r="J439" s="11">
        <f t="shared" si="18"/>
        <v>1</v>
      </c>
      <c r="K439" s="2">
        <v>45406</v>
      </c>
      <c r="L439" t="s">
        <v>21</v>
      </c>
      <c r="M439" s="6">
        <v>0</v>
      </c>
      <c r="N439" s="8"/>
      <c r="O439" s="8">
        <v>1</v>
      </c>
      <c r="P439" s="8"/>
      <c r="Q439" s="8"/>
      <c r="R439" s="8"/>
      <c r="AC439" s="3">
        <f t="shared" si="19"/>
        <v>1</v>
      </c>
      <c r="AD439" s="38">
        <f t="shared" si="20"/>
        <v>1</v>
      </c>
    </row>
    <row r="440" spans="1:30" customFormat="1" x14ac:dyDescent="0.25">
      <c r="A440" t="s">
        <v>1897</v>
      </c>
      <c r="B440" s="1"/>
      <c r="C440" s="1" t="s">
        <v>1922</v>
      </c>
      <c r="D440" s="3" t="s">
        <v>1923</v>
      </c>
      <c r="E440" s="3" t="s">
        <v>1924</v>
      </c>
      <c r="F440" t="s">
        <v>14</v>
      </c>
      <c r="G440">
        <v>3315</v>
      </c>
      <c r="H440">
        <v>1</v>
      </c>
      <c r="I440">
        <v>0</v>
      </c>
      <c r="J440" s="11">
        <f t="shared" si="18"/>
        <v>1</v>
      </c>
      <c r="K440" s="2">
        <v>45805</v>
      </c>
      <c r="L440" t="s">
        <v>21</v>
      </c>
      <c r="M440" s="6">
        <v>0</v>
      </c>
      <c r="N440" s="8"/>
      <c r="O440" s="8">
        <v>1</v>
      </c>
      <c r="P440" s="8"/>
      <c r="Q440" s="8"/>
      <c r="R440" s="8"/>
      <c r="AC440" s="3">
        <f t="shared" si="19"/>
        <v>1</v>
      </c>
      <c r="AD440" s="38">
        <f t="shared" si="20"/>
        <v>1</v>
      </c>
    </row>
    <row r="441" spans="1:30" customFormat="1" x14ac:dyDescent="0.25">
      <c r="A441" t="s">
        <v>1897</v>
      </c>
      <c r="B441" s="1"/>
      <c r="C441" s="1" t="s">
        <v>1925</v>
      </c>
      <c r="D441" s="3" t="s">
        <v>1926</v>
      </c>
      <c r="E441" s="3" t="s">
        <v>1927</v>
      </c>
      <c r="F441" t="s">
        <v>14</v>
      </c>
      <c r="G441">
        <v>1234</v>
      </c>
      <c r="H441">
        <v>1</v>
      </c>
      <c r="I441">
        <v>0</v>
      </c>
      <c r="J441" s="11">
        <f t="shared" si="18"/>
        <v>1</v>
      </c>
      <c r="K441" s="2">
        <v>45846</v>
      </c>
      <c r="L441" t="s">
        <v>21</v>
      </c>
      <c r="M441" s="6">
        <v>0</v>
      </c>
      <c r="N441" s="8"/>
      <c r="O441" s="8">
        <v>1</v>
      </c>
      <c r="P441" s="8"/>
      <c r="Q441" s="8"/>
      <c r="R441" s="8"/>
      <c r="AC441" s="3">
        <f t="shared" si="19"/>
        <v>1</v>
      </c>
      <c r="AD441" s="38">
        <f t="shared" si="20"/>
        <v>1</v>
      </c>
    </row>
    <row r="442" spans="1:30" customFormat="1" x14ac:dyDescent="0.25">
      <c r="A442" t="s">
        <v>1897</v>
      </c>
      <c r="B442" s="1"/>
      <c r="C442" s="1" t="s">
        <v>1928</v>
      </c>
      <c r="D442" s="3" t="s">
        <v>1914</v>
      </c>
      <c r="E442" s="3" t="s">
        <v>1929</v>
      </c>
      <c r="F442" t="s">
        <v>14</v>
      </c>
      <c r="G442">
        <v>0</v>
      </c>
      <c r="H442">
        <v>2</v>
      </c>
      <c r="I442">
        <v>0</v>
      </c>
      <c r="J442" s="11">
        <f t="shared" si="18"/>
        <v>2</v>
      </c>
      <c r="K442" s="2">
        <v>45971</v>
      </c>
      <c r="L442" t="s">
        <v>21</v>
      </c>
      <c r="M442" s="6">
        <v>0</v>
      </c>
      <c r="N442" s="8"/>
      <c r="O442" s="8">
        <v>1</v>
      </c>
      <c r="P442" s="8">
        <v>1</v>
      </c>
      <c r="Q442" s="8"/>
      <c r="R442" s="8"/>
      <c r="AC442" s="3">
        <f t="shared" si="19"/>
        <v>2</v>
      </c>
      <c r="AD442" s="38">
        <f t="shared" si="20"/>
        <v>2</v>
      </c>
    </row>
    <row r="443" spans="1:30" customFormat="1" x14ac:dyDescent="0.25">
      <c r="A443" t="s">
        <v>1897</v>
      </c>
      <c r="B443" s="1"/>
      <c r="C443" s="1" t="s">
        <v>1930</v>
      </c>
      <c r="D443" s="3" t="s">
        <v>1931</v>
      </c>
      <c r="E443" s="3" t="s">
        <v>1932</v>
      </c>
      <c r="F443" t="s">
        <v>14</v>
      </c>
      <c r="G443">
        <v>2074</v>
      </c>
      <c r="H443">
        <v>1</v>
      </c>
      <c r="I443">
        <v>0</v>
      </c>
      <c r="J443" s="11">
        <f t="shared" si="18"/>
        <v>1</v>
      </c>
      <c r="K443" s="2">
        <v>45979</v>
      </c>
      <c r="L443" t="s">
        <v>21</v>
      </c>
      <c r="M443" s="6">
        <v>0</v>
      </c>
      <c r="N443" s="8"/>
      <c r="O443" s="8">
        <v>1</v>
      </c>
      <c r="P443" s="8"/>
      <c r="Q443" s="8"/>
      <c r="R443" s="8"/>
      <c r="AC443" s="3">
        <f t="shared" si="19"/>
        <v>1</v>
      </c>
      <c r="AD443" s="38">
        <f t="shared" si="20"/>
        <v>1</v>
      </c>
    </row>
    <row r="444" spans="1:30" customFormat="1" x14ac:dyDescent="0.25">
      <c r="A444" t="s">
        <v>1933</v>
      </c>
      <c r="B444" s="1"/>
      <c r="C444" s="1" t="s">
        <v>1934</v>
      </c>
      <c r="D444" s="3" t="s">
        <v>1935</v>
      </c>
      <c r="E444" s="3" t="s">
        <v>1936</v>
      </c>
      <c r="F444" t="s">
        <v>15</v>
      </c>
      <c r="G444">
        <v>818</v>
      </c>
      <c r="H444">
        <v>2</v>
      </c>
      <c r="I444">
        <v>0</v>
      </c>
      <c r="J444" s="11">
        <f t="shared" si="18"/>
        <v>2</v>
      </c>
      <c r="K444" s="2">
        <v>43861</v>
      </c>
      <c r="L444" t="s">
        <v>16</v>
      </c>
      <c r="M444" s="6">
        <v>0</v>
      </c>
      <c r="N444" s="8">
        <v>2</v>
      </c>
      <c r="O444" s="8"/>
      <c r="P444" s="8"/>
      <c r="Q444" s="8"/>
      <c r="R444" s="8"/>
      <c r="AC444" s="3">
        <f t="shared" si="19"/>
        <v>2</v>
      </c>
      <c r="AD444" s="38">
        <f t="shared" si="20"/>
        <v>2</v>
      </c>
    </row>
    <row r="445" spans="1:30" customFormat="1" x14ac:dyDescent="0.25">
      <c r="A445" t="s">
        <v>1933</v>
      </c>
      <c r="B445" s="1"/>
      <c r="C445" s="1" t="s">
        <v>1937</v>
      </c>
      <c r="D445" s="3" t="s">
        <v>1938</v>
      </c>
      <c r="E445" s="3" t="s">
        <v>1939</v>
      </c>
      <c r="F445" t="s">
        <v>14</v>
      </c>
      <c r="G445">
        <v>2535</v>
      </c>
      <c r="H445">
        <v>3</v>
      </c>
      <c r="I445">
        <v>0</v>
      </c>
      <c r="J445" s="11">
        <f t="shared" si="18"/>
        <v>3</v>
      </c>
      <c r="K445" s="2">
        <v>44432</v>
      </c>
      <c r="L445" t="s">
        <v>76</v>
      </c>
      <c r="M445" s="6">
        <v>1</v>
      </c>
      <c r="N445" s="8"/>
      <c r="O445" s="8"/>
      <c r="P445" s="8"/>
      <c r="Q445" s="8"/>
      <c r="R445" s="8"/>
      <c r="AC445" s="3">
        <f t="shared" si="19"/>
        <v>0</v>
      </c>
      <c r="AD445" s="38">
        <f t="shared" si="20"/>
        <v>0</v>
      </c>
    </row>
    <row r="446" spans="1:30" customFormat="1" x14ac:dyDescent="0.25">
      <c r="A446" t="s">
        <v>1933</v>
      </c>
      <c r="B446" s="1"/>
      <c r="C446" s="1" t="s">
        <v>1940</v>
      </c>
      <c r="D446" s="3" t="s">
        <v>1941</v>
      </c>
      <c r="E446" s="3" t="s">
        <v>1942</v>
      </c>
      <c r="F446" t="s">
        <v>15</v>
      </c>
      <c r="G446">
        <v>8199</v>
      </c>
      <c r="H446">
        <v>1</v>
      </c>
      <c r="I446">
        <v>0</v>
      </c>
      <c r="J446" s="11">
        <f t="shared" si="18"/>
        <v>1</v>
      </c>
      <c r="K446" s="2">
        <v>44805</v>
      </c>
      <c r="L446" t="s">
        <v>16</v>
      </c>
      <c r="M446" s="6">
        <v>0</v>
      </c>
      <c r="N446" s="8">
        <v>1</v>
      </c>
      <c r="O446" s="8"/>
      <c r="P446" s="8"/>
      <c r="Q446" s="8"/>
      <c r="R446" s="8"/>
      <c r="AC446" s="3">
        <f t="shared" si="19"/>
        <v>1</v>
      </c>
      <c r="AD446" s="38">
        <f t="shared" si="20"/>
        <v>1</v>
      </c>
    </row>
    <row r="447" spans="1:30" customFormat="1" x14ac:dyDescent="0.25">
      <c r="A447" t="s">
        <v>1933</v>
      </c>
      <c r="B447" s="1"/>
      <c r="C447" s="1" t="s">
        <v>1943</v>
      </c>
      <c r="D447" s="3" t="s">
        <v>1944</v>
      </c>
      <c r="E447" s="3" t="s">
        <v>1945</v>
      </c>
      <c r="F447" t="s">
        <v>15</v>
      </c>
      <c r="G447">
        <v>1899</v>
      </c>
      <c r="H447">
        <v>1</v>
      </c>
      <c r="I447">
        <v>0</v>
      </c>
      <c r="J447" s="11">
        <f t="shared" si="18"/>
        <v>1</v>
      </c>
      <c r="K447" s="2">
        <v>44816</v>
      </c>
      <c r="L447" t="s">
        <v>16</v>
      </c>
      <c r="M447" s="6">
        <v>0</v>
      </c>
      <c r="N447" s="8">
        <v>1</v>
      </c>
      <c r="O447" s="8"/>
      <c r="P447" s="8"/>
      <c r="Q447" s="8"/>
      <c r="R447" s="8"/>
      <c r="AC447" s="3">
        <f t="shared" si="19"/>
        <v>1</v>
      </c>
      <c r="AD447" s="38">
        <f t="shared" si="20"/>
        <v>1</v>
      </c>
    </row>
    <row r="448" spans="1:30" customFormat="1" x14ac:dyDescent="0.25">
      <c r="A448" t="s">
        <v>1933</v>
      </c>
      <c r="B448" s="1"/>
      <c r="C448" s="1" t="s">
        <v>1946</v>
      </c>
      <c r="D448" s="3" t="s">
        <v>1947</v>
      </c>
      <c r="E448" s="3" t="s">
        <v>1948</v>
      </c>
      <c r="F448" t="s">
        <v>14</v>
      </c>
      <c r="G448">
        <v>517</v>
      </c>
      <c r="H448">
        <v>1</v>
      </c>
      <c r="I448">
        <v>0</v>
      </c>
      <c r="J448" s="11">
        <f t="shared" si="18"/>
        <v>1</v>
      </c>
      <c r="K448" s="2">
        <v>45239</v>
      </c>
      <c r="L448" t="s">
        <v>16</v>
      </c>
      <c r="M448" s="6">
        <v>0</v>
      </c>
      <c r="N448" s="8">
        <v>1</v>
      </c>
      <c r="O448" s="8"/>
      <c r="P448" s="8"/>
      <c r="Q448" s="8"/>
      <c r="R448" s="8"/>
      <c r="AC448" s="3">
        <f t="shared" si="19"/>
        <v>1</v>
      </c>
      <c r="AD448" s="38">
        <f t="shared" si="20"/>
        <v>1</v>
      </c>
    </row>
    <row r="449" spans="1:30" customFormat="1" x14ac:dyDescent="0.25">
      <c r="A449" t="s">
        <v>1933</v>
      </c>
      <c r="B449" s="1"/>
      <c r="C449" s="1" t="s">
        <v>1949</v>
      </c>
      <c r="D449" s="3" t="s">
        <v>1950</v>
      </c>
      <c r="E449" s="3" t="s">
        <v>1951</v>
      </c>
      <c r="F449" t="s">
        <v>15</v>
      </c>
      <c r="G449">
        <v>1362</v>
      </c>
      <c r="H449">
        <v>2</v>
      </c>
      <c r="I449">
        <v>0</v>
      </c>
      <c r="J449" s="11">
        <f t="shared" si="18"/>
        <v>2</v>
      </c>
      <c r="K449" s="2">
        <v>45695</v>
      </c>
      <c r="L449" t="s">
        <v>76</v>
      </c>
      <c r="M449" s="6">
        <v>2</v>
      </c>
      <c r="N449" s="8"/>
      <c r="O449" s="8"/>
      <c r="P449" s="8"/>
      <c r="Q449" s="8"/>
      <c r="R449" s="8"/>
      <c r="AC449" s="3">
        <f t="shared" si="19"/>
        <v>0</v>
      </c>
      <c r="AD449" s="38">
        <f t="shared" si="20"/>
        <v>0</v>
      </c>
    </row>
    <row r="450" spans="1:30" customFormat="1" x14ac:dyDescent="0.25">
      <c r="A450" t="s">
        <v>1933</v>
      </c>
      <c r="B450" s="1"/>
      <c r="C450" s="1" t="s">
        <v>1952</v>
      </c>
      <c r="D450" s="3" t="s">
        <v>1953</v>
      </c>
      <c r="E450" s="3" t="s">
        <v>1954</v>
      </c>
      <c r="F450" t="s">
        <v>14</v>
      </c>
      <c r="G450">
        <v>1012</v>
      </c>
      <c r="H450">
        <v>2</v>
      </c>
      <c r="I450">
        <v>0</v>
      </c>
      <c r="J450" s="11">
        <f t="shared" si="18"/>
        <v>2</v>
      </c>
      <c r="K450" s="2">
        <v>45758</v>
      </c>
      <c r="L450" t="s">
        <v>21</v>
      </c>
      <c r="M450" s="6">
        <v>0</v>
      </c>
      <c r="N450" s="8"/>
      <c r="O450" s="8">
        <v>1</v>
      </c>
      <c r="P450" s="8">
        <v>1</v>
      </c>
      <c r="Q450" s="8"/>
      <c r="R450" s="8"/>
      <c r="AC450" s="3">
        <f t="shared" si="19"/>
        <v>2</v>
      </c>
      <c r="AD450" s="38">
        <f t="shared" si="20"/>
        <v>2</v>
      </c>
    </row>
    <row r="451" spans="1:30" customFormat="1" x14ac:dyDescent="0.25">
      <c r="A451" t="s">
        <v>1955</v>
      </c>
      <c r="B451" s="1"/>
      <c r="C451" s="1" t="s">
        <v>1956</v>
      </c>
      <c r="D451" s="3" t="s">
        <v>1957</v>
      </c>
      <c r="E451" s="3" t="s">
        <v>1958</v>
      </c>
      <c r="F451" t="s">
        <v>15</v>
      </c>
      <c r="G451">
        <v>0</v>
      </c>
      <c r="H451">
        <v>1</v>
      </c>
      <c r="I451">
        <v>0</v>
      </c>
      <c r="J451" s="11">
        <f t="shared" ref="J451:J463" si="21">SUM(H451,-I451)</f>
        <v>1</v>
      </c>
      <c r="K451" s="2">
        <v>40197</v>
      </c>
      <c r="L451" t="s">
        <v>16</v>
      </c>
      <c r="M451" s="6">
        <v>0</v>
      </c>
      <c r="N451" s="8"/>
      <c r="O451" s="8"/>
      <c r="P451" s="8"/>
      <c r="Q451" s="8">
        <v>1</v>
      </c>
      <c r="R451" s="8"/>
      <c r="AC451" s="3">
        <f t="shared" ref="AC451:AC463" si="22">SUM(N451:AB451)</f>
        <v>1</v>
      </c>
      <c r="AD451" s="38">
        <f t="shared" ref="AD451:AD463" si="23">SUM(N451:R451)</f>
        <v>1</v>
      </c>
    </row>
    <row r="452" spans="1:30" customFormat="1" x14ac:dyDescent="0.25">
      <c r="A452" t="s">
        <v>1955</v>
      </c>
      <c r="B452" s="1"/>
      <c r="C452" s="1" t="s">
        <v>1959</v>
      </c>
      <c r="D452" s="3" t="s">
        <v>1960</v>
      </c>
      <c r="E452" s="3" t="s">
        <v>1961</v>
      </c>
      <c r="F452" t="s">
        <v>15</v>
      </c>
      <c r="G452">
        <v>805</v>
      </c>
      <c r="H452">
        <v>1</v>
      </c>
      <c r="I452">
        <v>0</v>
      </c>
      <c r="J452" s="11">
        <f t="shared" si="21"/>
        <v>1</v>
      </c>
      <c r="K452" s="2">
        <v>45036</v>
      </c>
      <c r="L452" t="s">
        <v>16</v>
      </c>
      <c r="M452" s="6">
        <v>0</v>
      </c>
      <c r="N452" s="8">
        <v>1</v>
      </c>
      <c r="O452" s="8"/>
      <c r="P452" s="8"/>
      <c r="Q452" s="8"/>
      <c r="R452" s="8"/>
      <c r="AC452" s="3">
        <f t="shared" si="22"/>
        <v>1</v>
      </c>
      <c r="AD452" s="38">
        <f t="shared" si="23"/>
        <v>1</v>
      </c>
    </row>
    <row r="453" spans="1:30" customFormat="1" x14ac:dyDescent="0.25">
      <c r="A453" t="s">
        <v>1968</v>
      </c>
      <c r="B453" s="1"/>
      <c r="C453" s="1" t="s">
        <v>1969</v>
      </c>
      <c r="D453" s="3" t="s">
        <v>1970</v>
      </c>
      <c r="E453" s="3" t="s">
        <v>1971</v>
      </c>
      <c r="F453" t="s">
        <v>15</v>
      </c>
      <c r="G453">
        <v>816</v>
      </c>
      <c r="H453">
        <v>1</v>
      </c>
      <c r="I453">
        <v>0</v>
      </c>
      <c r="J453" s="11">
        <f t="shared" si="21"/>
        <v>1</v>
      </c>
      <c r="K453" s="2">
        <v>44169</v>
      </c>
      <c r="L453" t="s">
        <v>16</v>
      </c>
      <c r="M453" s="6">
        <v>0</v>
      </c>
      <c r="N453" s="8">
        <v>1</v>
      </c>
      <c r="O453" s="8"/>
      <c r="P453" s="8"/>
      <c r="Q453" s="8"/>
      <c r="R453" s="8"/>
      <c r="AC453" s="3">
        <f t="shared" si="22"/>
        <v>1</v>
      </c>
      <c r="AD453" s="38">
        <f t="shared" si="23"/>
        <v>1</v>
      </c>
    </row>
    <row r="454" spans="1:30" customFormat="1" x14ac:dyDescent="0.25">
      <c r="A454" t="s">
        <v>1968</v>
      </c>
      <c r="B454" s="1"/>
      <c r="C454" s="1" t="s">
        <v>1972</v>
      </c>
      <c r="D454" s="3" t="s">
        <v>1973</v>
      </c>
      <c r="E454" s="3" t="s">
        <v>1974</v>
      </c>
      <c r="F454" t="s">
        <v>14</v>
      </c>
      <c r="G454">
        <v>882</v>
      </c>
      <c r="H454">
        <v>2</v>
      </c>
      <c r="I454">
        <v>0</v>
      </c>
      <c r="J454" s="11">
        <f t="shared" si="21"/>
        <v>2</v>
      </c>
      <c r="K454" s="2">
        <v>44687</v>
      </c>
      <c r="L454" t="s">
        <v>21</v>
      </c>
      <c r="M454" s="6">
        <v>0</v>
      </c>
      <c r="N454" s="8"/>
      <c r="O454" s="8">
        <v>1</v>
      </c>
      <c r="P454" s="8">
        <v>1</v>
      </c>
      <c r="Q454" s="8"/>
      <c r="R454" s="8"/>
      <c r="AC454" s="3">
        <f t="shared" si="22"/>
        <v>2</v>
      </c>
      <c r="AD454" s="38">
        <f t="shared" si="23"/>
        <v>2</v>
      </c>
    </row>
    <row r="455" spans="1:30" customFormat="1" x14ac:dyDescent="0.25">
      <c r="A455" t="s">
        <v>1978</v>
      </c>
      <c r="B455" s="1"/>
      <c r="C455" s="1" t="s">
        <v>1983</v>
      </c>
      <c r="D455" s="3" t="s">
        <v>1984</v>
      </c>
      <c r="E455" s="3" t="s">
        <v>1985</v>
      </c>
      <c r="F455" t="s">
        <v>15</v>
      </c>
      <c r="G455">
        <v>1609</v>
      </c>
      <c r="H455">
        <v>4</v>
      </c>
      <c r="I455">
        <v>0</v>
      </c>
      <c r="J455" s="11">
        <f t="shared" si="21"/>
        <v>4</v>
      </c>
      <c r="K455" s="2">
        <v>44552</v>
      </c>
      <c r="L455" t="s">
        <v>76</v>
      </c>
      <c r="M455" s="6">
        <v>4</v>
      </c>
      <c r="N455" s="8"/>
      <c r="O455" s="8"/>
      <c r="P455" s="8"/>
      <c r="Q455" s="8"/>
      <c r="R455" s="8"/>
      <c r="AC455" s="3">
        <f t="shared" si="22"/>
        <v>0</v>
      </c>
      <c r="AD455" s="38">
        <f t="shared" si="23"/>
        <v>0</v>
      </c>
    </row>
    <row r="456" spans="1:30" customFormat="1" x14ac:dyDescent="0.25">
      <c r="A456" t="s">
        <v>1978</v>
      </c>
      <c r="B456" s="1"/>
      <c r="C456" s="1" t="s">
        <v>1986</v>
      </c>
      <c r="D456" s="3" t="s">
        <v>1987</v>
      </c>
      <c r="E456" s="3" t="s">
        <v>1988</v>
      </c>
      <c r="F456" t="s">
        <v>15</v>
      </c>
      <c r="G456">
        <v>998</v>
      </c>
      <c r="H456">
        <v>1</v>
      </c>
      <c r="I456">
        <v>0</v>
      </c>
      <c r="J456" s="11">
        <f t="shared" si="21"/>
        <v>1</v>
      </c>
      <c r="K456" s="2">
        <v>45275</v>
      </c>
      <c r="L456" t="s">
        <v>16</v>
      </c>
      <c r="M456" s="6">
        <v>0</v>
      </c>
      <c r="N456" s="8">
        <v>1</v>
      </c>
      <c r="O456" s="8"/>
      <c r="P456" s="8"/>
      <c r="Q456" s="8"/>
      <c r="R456" s="8"/>
      <c r="AC456" s="3">
        <f t="shared" si="22"/>
        <v>1</v>
      </c>
      <c r="AD456" s="38">
        <f t="shared" si="23"/>
        <v>1</v>
      </c>
    </row>
    <row r="457" spans="1:30" customFormat="1" x14ac:dyDescent="0.25">
      <c r="A457" t="s">
        <v>1978</v>
      </c>
      <c r="B457" s="1"/>
      <c r="C457" s="1" t="s">
        <v>1989</v>
      </c>
      <c r="D457" s="3" t="s">
        <v>1990</v>
      </c>
      <c r="E457" s="3" t="s">
        <v>1991</v>
      </c>
      <c r="F457" t="s">
        <v>14</v>
      </c>
      <c r="G457">
        <v>2945</v>
      </c>
      <c r="H457">
        <v>2</v>
      </c>
      <c r="I457">
        <v>0</v>
      </c>
      <c r="J457" s="11">
        <f t="shared" si="21"/>
        <v>2</v>
      </c>
      <c r="K457" s="2">
        <v>45464</v>
      </c>
      <c r="L457" t="s">
        <v>16</v>
      </c>
      <c r="M457" s="6">
        <v>0</v>
      </c>
      <c r="N457" s="8">
        <v>1</v>
      </c>
      <c r="O457" s="8">
        <v>1</v>
      </c>
      <c r="P457" s="8"/>
      <c r="Q457" s="8"/>
      <c r="R457" s="8"/>
      <c r="AC457" s="3">
        <f t="shared" si="22"/>
        <v>2</v>
      </c>
      <c r="AD457" s="38">
        <f t="shared" si="23"/>
        <v>2</v>
      </c>
    </row>
    <row r="458" spans="1:30" customFormat="1" x14ac:dyDescent="0.25">
      <c r="A458" t="s">
        <v>1992</v>
      </c>
      <c r="B458" s="1"/>
      <c r="C458" s="1" t="s">
        <v>1993</v>
      </c>
      <c r="D458" s="3" t="s">
        <v>1994</v>
      </c>
      <c r="E458" s="3" t="s">
        <v>1995</v>
      </c>
      <c r="F458" t="s">
        <v>14</v>
      </c>
      <c r="G458">
        <v>1054</v>
      </c>
      <c r="H458">
        <v>2</v>
      </c>
      <c r="I458">
        <v>0</v>
      </c>
      <c r="J458" s="11">
        <f t="shared" si="21"/>
        <v>2</v>
      </c>
      <c r="K458" s="2">
        <v>44839</v>
      </c>
      <c r="L458" t="s">
        <v>21</v>
      </c>
      <c r="M458" s="6">
        <v>0</v>
      </c>
      <c r="N458" s="8"/>
      <c r="O458" s="8"/>
      <c r="P458" s="8">
        <v>1</v>
      </c>
      <c r="Q458" s="8">
        <v>1</v>
      </c>
      <c r="R458" s="8"/>
      <c r="AC458" s="3">
        <f t="shared" si="22"/>
        <v>2</v>
      </c>
      <c r="AD458" s="38">
        <f t="shared" si="23"/>
        <v>2</v>
      </c>
    </row>
    <row r="459" spans="1:30" customFormat="1" x14ac:dyDescent="0.25">
      <c r="A459" t="s">
        <v>1996</v>
      </c>
      <c r="B459" s="1"/>
      <c r="C459" s="1" t="s">
        <v>1997</v>
      </c>
      <c r="D459" s="3" t="s">
        <v>1998</v>
      </c>
      <c r="E459" s="3" t="s">
        <v>1999</v>
      </c>
      <c r="F459" t="s">
        <v>14</v>
      </c>
      <c r="G459">
        <v>378</v>
      </c>
      <c r="H459">
        <v>1</v>
      </c>
      <c r="I459">
        <v>0</v>
      </c>
      <c r="J459" s="11">
        <f t="shared" si="21"/>
        <v>1</v>
      </c>
      <c r="K459" s="2">
        <v>43249</v>
      </c>
      <c r="L459" t="s">
        <v>76</v>
      </c>
      <c r="M459" s="6">
        <v>1</v>
      </c>
      <c r="N459" s="8"/>
      <c r="O459" s="8"/>
      <c r="P459" s="8"/>
      <c r="Q459" s="8"/>
      <c r="R459" s="8"/>
      <c r="AC459" s="3">
        <f t="shared" si="22"/>
        <v>0</v>
      </c>
      <c r="AD459" s="38">
        <f t="shared" si="23"/>
        <v>0</v>
      </c>
    </row>
    <row r="460" spans="1:30" customFormat="1" x14ac:dyDescent="0.25">
      <c r="A460" t="s">
        <v>1996</v>
      </c>
      <c r="B460" s="1"/>
      <c r="C460" s="1" t="s">
        <v>2003</v>
      </c>
      <c r="D460" s="3" t="s">
        <v>2004</v>
      </c>
      <c r="E460" s="3" t="s">
        <v>2005</v>
      </c>
      <c r="F460" t="s">
        <v>14</v>
      </c>
      <c r="G460">
        <v>1727</v>
      </c>
      <c r="H460">
        <v>1</v>
      </c>
      <c r="I460">
        <v>0</v>
      </c>
      <c r="J460" s="11">
        <f t="shared" si="21"/>
        <v>1</v>
      </c>
      <c r="K460" s="2">
        <v>44148</v>
      </c>
      <c r="L460" t="s">
        <v>16</v>
      </c>
      <c r="M460" s="6">
        <v>0</v>
      </c>
      <c r="N460" s="8">
        <v>1</v>
      </c>
      <c r="O460" s="8"/>
      <c r="P460" s="8"/>
      <c r="Q460" s="8"/>
      <c r="R460" s="8"/>
      <c r="AC460" s="3">
        <f t="shared" si="22"/>
        <v>1</v>
      </c>
      <c r="AD460" s="38">
        <f t="shared" si="23"/>
        <v>1</v>
      </c>
    </row>
    <row r="461" spans="1:30" customFormat="1" x14ac:dyDescent="0.25">
      <c r="A461" t="s">
        <v>1996</v>
      </c>
      <c r="B461" s="1"/>
      <c r="C461" s="1" t="s">
        <v>2006</v>
      </c>
      <c r="D461" s="3" t="s">
        <v>2007</v>
      </c>
      <c r="E461" s="3" t="s">
        <v>2008</v>
      </c>
      <c r="F461" t="s">
        <v>15</v>
      </c>
      <c r="G461">
        <v>996</v>
      </c>
      <c r="H461">
        <v>1</v>
      </c>
      <c r="I461">
        <v>0</v>
      </c>
      <c r="J461" s="11">
        <f t="shared" si="21"/>
        <v>1</v>
      </c>
      <c r="K461" s="2">
        <v>44403</v>
      </c>
      <c r="L461" t="s">
        <v>16</v>
      </c>
      <c r="M461" s="6">
        <v>0</v>
      </c>
      <c r="N461" s="8">
        <v>1</v>
      </c>
      <c r="O461" s="8"/>
      <c r="P461" s="8"/>
      <c r="Q461" s="8"/>
      <c r="R461" s="8"/>
      <c r="AC461" s="3">
        <f t="shared" si="22"/>
        <v>1</v>
      </c>
      <c r="AD461" s="38">
        <f t="shared" si="23"/>
        <v>1</v>
      </c>
    </row>
    <row r="462" spans="1:30" customFormat="1" x14ac:dyDescent="0.25">
      <c r="A462" t="s">
        <v>1996</v>
      </c>
      <c r="B462" s="1"/>
      <c r="C462" s="1" t="s">
        <v>2012</v>
      </c>
      <c r="D462" s="3" t="s">
        <v>2013</v>
      </c>
      <c r="E462" s="3" t="s">
        <v>2014</v>
      </c>
      <c r="F462" t="s">
        <v>15</v>
      </c>
      <c r="G462">
        <v>909</v>
      </c>
      <c r="H462">
        <v>1</v>
      </c>
      <c r="I462">
        <v>0</v>
      </c>
      <c r="J462" s="11">
        <f t="shared" si="21"/>
        <v>1</v>
      </c>
      <c r="K462" s="2">
        <v>45755</v>
      </c>
      <c r="L462" t="s">
        <v>21</v>
      </c>
      <c r="M462" s="6">
        <v>0</v>
      </c>
      <c r="N462" s="8"/>
      <c r="O462" s="8">
        <v>1</v>
      </c>
      <c r="P462" s="8"/>
      <c r="Q462" s="8"/>
      <c r="R462" s="8"/>
      <c r="AC462" s="3">
        <f t="shared" si="22"/>
        <v>1</v>
      </c>
      <c r="AD462" s="38">
        <f t="shared" si="23"/>
        <v>1</v>
      </c>
    </row>
    <row r="463" spans="1:30" customFormat="1" x14ac:dyDescent="0.25">
      <c r="A463" t="s">
        <v>1996</v>
      </c>
      <c r="B463" s="1"/>
      <c r="C463" s="1" t="s">
        <v>2015</v>
      </c>
      <c r="D463" s="3" t="s">
        <v>2016</v>
      </c>
      <c r="E463" s="3" t="s">
        <v>2017</v>
      </c>
      <c r="F463" t="s">
        <v>14</v>
      </c>
      <c r="G463">
        <v>946</v>
      </c>
      <c r="H463">
        <v>2</v>
      </c>
      <c r="I463">
        <v>0</v>
      </c>
      <c r="J463" s="11">
        <f t="shared" si="21"/>
        <v>2</v>
      </c>
      <c r="K463" s="2">
        <v>46001</v>
      </c>
      <c r="L463" t="s">
        <v>21</v>
      </c>
      <c r="M463" s="6">
        <v>0</v>
      </c>
      <c r="N463" s="8"/>
      <c r="O463" s="8">
        <v>1</v>
      </c>
      <c r="P463" s="8">
        <v>1</v>
      </c>
      <c r="Q463" s="8"/>
      <c r="R463" s="8"/>
      <c r="AC463" s="3">
        <f t="shared" si="22"/>
        <v>2</v>
      </c>
      <c r="AD463" s="38">
        <f t="shared" si="23"/>
        <v>2</v>
      </c>
    </row>
    <row r="464" spans="1:30" s="70" customFormat="1" x14ac:dyDescent="0.25">
      <c r="A464" s="70" t="s">
        <v>2122</v>
      </c>
      <c r="B464" s="71"/>
      <c r="C464" s="71"/>
      <c r="J464" s="71">
        <f>SUM(J2:J463)</f>
        <v>671</v>
      </c>
      <c r="M464" s="72">
        <f>SUM(M2:M463)</f>
        <v>76</v>
      </c>
      <c r="N464" s="74">
        <f t="shared" ref="N464:AD464" si="24">SUM(N2:N463)</f>
        <v>199</v>
      </c>
      <c r="O464" s="74">
        <f t="shared" si="24"/>
        <v>242</v>
      </c>
      <c r="P464" s="74">
        <f t="shared" si="24"/>
        <v>104</v>
      </c>
      <c r="Q464" s="74">
        <f t="shared" si="24"/>
        <v>31</v>
      </c>
      <c r="R464" s="74">
        <f t="shared" si="24"/>
        <v>9</v>
      </c>
      <c r="S464" s="70">
        <f t="shared" si="24"/>
        <v>0</v>
      </c>
      <c r="T464" s="70">
        <f t="shared" si="24"/>
        <v>0</v>
      </c>
      <c r="U464" s="70">
        <f t="shared" si="24"/>
        <v>0</v>
      </c>
      <c r="V464" s="70">
        <f t="shared" si="24"/>
        <v>0</v>
      </c>
      <c r="W464" s="70">
        <f t="shared" si="24"/>
        <v>0</v>
      </c>
      <c r="X464" s="70">
        <f t="shared" si="24"/>
        <v>0</v>
      </c>
      <c r="Y464" s="70">
        <f t="shared" si="24"/>
        <v>0</v>
      </c>
      <c r="Z464" s="70">
        <f t="shared" si="24"/>
        <v>0</v>
      </c>
      <c r="AA464" s="70">
        <f t="shared" si="24"/>
        <v>0</v>
      </c>
      <c r="AB464" s="70">
        <f t="shared" si="24"/>
        <v>0</v>
      </c>
      <c r="AC464" s="70">
        <f t="shared" si="24"/>
        <v>585</v>
      </c>
      <c r="AD464" s="39">
        <f t="shared" si="24"/>
        <v>585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4BBBE-F4D7-476E-8C59-1D32175FEC2E}">
  <dimension ref="A1:AD44"/>
  <sheetViews>
    <sheetView topLeftCell="B10" workbookViewId="0">
      <selection activeCell="N44" sqref="N44:AA44"/>
    </sheetView>
  </sheetViews>
  <sheetFormatPr defaultColWidth="9.140625" defaultRowHeight="15" x14ac:dyDescent="0.25"/>
  <cols>
    <col min="1" max="1" width="21.42578125" style="1" bestFit="1" customWidth="1"/>
    <col min="2" max="2" width="11" style="1" bestFit="1" customWidth="1"/>
    <col min="3" max="3" width="15.7109375" style="1" bestFit="1" customWidth="1"/>
    <col min="4" max="4" width="34.85546875" style="3" customWidth="1"/>
    <col min="5" max="5" width="35.140625" style="3" customWidth="1"/>
    <col min="6" max="6" width="3.7109375" style="3" bestFit="1" customWidth="1"/>
    <col min="7" max="7" width="6" style="3" bestFit="1" customWidth="1"/>
    <col min="8" max="9" width="3.7109375" style="3" bestFit="1" customWidth="1"/>
    <col min="10" max="10" width="6.85546875" style="76" bestFit="1" customWidth="1"/>
    <col min="11" max="11" width="10.5703125" style="3" bestFit="1" customWidth="1"/>
    <col min="12" max="12" width="11.28515625" style="3" bestFit="1" customWidth="1"/>
    <col min="13" max="13" width="3.85546875" style="73" bestFit="1" customWidth="1"/>
    <col min="14" max="18" width="6.5703125" style="75" bestFit="1" customWidth="1"/>
    <col min="19" max="27" width="6.5703125" style="3" bestFit="1" customWidth="1"/>
    <col min="28" max="28" width="6.85546875" style="3" bestFit="1" customWidth="1"/>
    <col min="29" max="29" width="9.140625" style="3"/>
    <col min="30" max="30" width="7" style="38" bestFit="1" customWidth="1"/>
    <col min="31" max="16384" width="9.140625" style="3"/>
  </cols>
  <sheetData>
    <row r="1" spans="1:30" s="4" customFormat="1" ht="103.5" customHeight="1" x14ac:dyDescent="0.25">
      <c r="A1" s="4" t="s">
        <v>0</v>
      </c>
      <c r="B1" s="4" t="s">
        <v>2046</v>
      </c>
      <c r="C1" s="4" t="s">
        <v>1</v>
      </c>
      <c r="D1" s="4" t="s">
        <v>2</v>
      </c>
      <c r="E1" s="4" t="s">
        <v>3</v>
      </c>
      <c r="F1" s="5" t="s">
        <v>4</v>
      </c>
      <c r="G1" s="5" t="s">
        <v>2019</v>
      </c>
      <c r="H1" s="5" t="s">
        <v>5</v>
      </c>
      <c r="I1" s="5" t="s">
        <v>6</v>
      </c>
      <c r="J1" s="12" t="s">
        <v>2020</v>
      </c>
      <c r="K1" s="5" t="s">
        <v>7</v>
      </c>
      <c r="L1" s="4" t="s">
        <v>9</v>
      </c>
      <c r="M1" s="7" t="s">
        <v>8</v>
      </c>
      <c r="N1" s="9" t="s">
        <v>2037</v>
      </c>
      <c r="O1" s="9" t="s">
        <v>2021</v>
      </c>
      <c r="P1" s="9" t="s">
        <v>2022</v>
      </c>
      <c r="Q1" s="9" t="s">
        <v>2023</v>
      </c>
      <c r="R1" s="9" t="s">
        <v>2024</v>
      </c>
      <c r="S1" s="4" t="s">
        <v>2025</v>
      </c>
      <c r="T1" s="4" t="s">
        <v>2026</v>
      </c>
      <c r="U1" s="4" t="s">
        <v>2027</v>
      </c>
      <c r="V1" s="4" t="s">
        <v>2028</v>
      </c>
      <c r="W1" s="4" t="s">
        <v>2029</v>
      </c>
      <c r="X1" s="4" t="s">
        <v>2030</v>
      </c>
      <c r="Y1" s="4" t="s">
        <v>2031</v>
      </c>
      <c r="Z1" s="4" t="s">
        <v>2032</v>
      </c>
      <c r="AA1" s="4" t="s">
        <v>2033</v>
      </c>
      <c r="AB1" s="5" t="s">
        <v>2034</v>
      </c>
      <c r="AC1" s="5" t="s">
        <v>2035</v>
      </c>
      <c r="AD1" s="64" t="s">
        <v>2036</v>
      </c>
    </row>
    <row r="2" spans="1:30" customFormat="1" x14ac:dyDescent="0.25">
      <c r="A2" t="s">
        <v>22</v>
      </c>
      <c r="B2" s="1"/>
      <c r="C2" s="1" t="s">
        <v>26</v>
      </c>
      <c r="D2" s="3" t="s">
        <v>27</v>
      </c>
      <c r="E2" s="3" t="s">
        <v>28</v>
      </c>
      <c r="F2" t="s">
        <v>14</v>
      </c>
      <c r="G2">
        <v>8427</v>
      </c>
      <c r="H2">
        <v>6</v>
      </c>
      <c r="I2">
        <v>1</v>
      </c>
      <c r="J2" s="11">
        <f>SUM(H2,-I2)</f>
        <v>5</v>
      </c>
      <c r="K2" s="2">
        <v>44938</v>
      </c>
      <c r="L2" t="s">
        <v>16</v>
      </c>
      <c r="M2" s="6">
        <v>1</v>
      </c>
      <c r="N2" s="8">
        <v>3</v>
      </c>
      <c r="O2" s="8">
        <v>1</v>
      </c>
      <c r="P2" s="8"/>
      <c r="Q2" s="8"/>
      <c r="R2" s="8"/>
      <c r="AC2" s="3">
        <f>SUM(N2:AB2)</f>
        <v>4</v>
      </c>
      <c r="AD2" s="38">
        <f>SUM(N2:R2)</f>
        <v>4</v>
      </c>
    </row>
    <row r="3" spans="1:30" customFormat="1" x14ac:dyDescent="0.25">
      <c r="A3" t="s">
        <v>48</v>
      </c>
      <c r="B3" s="1"/>
      <c r="C3" s="1" t="s">
        <v>55</v>
      </c>
      <c r="D3" s="3" t="s">
        <v>56</v>
      </c>
      <c r="E3" s="3" t="s">
        <v>57</v>
      </c>
      <c r="F3" t="s">
        <v>14</v>
      </c>
      <c r="G3">
        <v>5976</v>
      </c>
      <c r="H3">
        <v>7</v>
      </c>
      <c r="I3">
        <v>0</v>
      </c>
      <c r="J3" s="11">
        <f t="shared" ref="J3:J43" si="0">SUM(H3,-I3)</f>
        <v>7</v>
      </c>
      <c r="K3" s="2">
        <v>45279</v>
      </c>
      <c r="L3" t="s">
        <v>21</v>
      </c>
      <c r="M3" s="6">
        <v>0</v>
      </c>
      <c r="N3" s="8"/>
      <c r="O3" s="8"/>
      <c r="P3" s="8">
        <v>2</v>
      </c>
      <c r="Q3" s="8">
        <v>3</v>
      </c>
      <c r="R3" s="8">
        <v>2</v>
      </c>
      <c r="AC3" s="3">
        <f t="shared" ref="AC3:AC43" si="1">SUM(N3:AB3)</f>
        <v>7</v>
      </c>
      <c r="AD3" s="38">
        <f t="shared" ref="AD3:AD43" si="2">SUM(N3:R3)</f>
        <v>7</v>
      </c>
    </row>
    <row r="4" spans="1:30" customFormat="1" x14ac:dyDescent="0.25">
      <c r="A4" t="s">
        <v>80</v>
      </c>
      <c r="B4" s="1"/>
      <c r="C4" s="1" t="s">
        <v>84</v>
      </c>
      <c r="D4" s="3" t="s">
        <v>85</v>
      </c>
      <c r="E4" s="3" t="s">
        <v>86</v>
      </c>
      <c r="F4" t="s">
        <v>14</v>
      </c>
      <c r="G4">
        <v>21129</v>
      </c>
      <c r="H4">
        <v>8</v>
      </c>
      <c r="I4">
        <v>0</v>
      </c>
      <c r="J4" s="11">
        <f t="shared" si="0"/>
        <v>8</v>
      </c>
      <c r="K4" s="2">
        <v>44481</v>
      </c>
      <c r="L4" t="s">
        <v>16</v>
      </c>
      <c r="M4" s="6">
        <v>0</v>
      </c>
      <c r="N4" s="8">
        <v>4</v>
      </c>
      <c r="O4" s="8">
        <v>4</v>
      </c>
      <c r="P4" s="8"/>
      <c r="Q4" s="8"/>
      <c r="R4" s="8"/>
      <c r="AC4" s="3">
        <f t="shared" si="1"/>
        <v>8</v>
      </c>
      <c r="AD4" s="38">
        <f t="shared" si="2"/>
        <v>8</v>
      </c>
    </row>
    <row r="5" spans="1:30" customFormat="1" x14ac:dyDescent="0.25">
      <c r="A5" t="s">
        <v>80</v>
      </c>
      <c r="B5" s="1"/>
      <c r="C5" s="1" t="s">
        <v>93</v>
      </c>
      <c r="D5" s="3" t="s">
        <v>94</v>
      </c>
      <c r="E5" s="3" t="s">
        <v>95</v>
      </c>
      <c r="F5" t="s">
        <v>15</v>
      </c>
      <c r="G5">
        <v>4891</v>
      </c>
      <c r="H5">
        <v>9</v>
      </c>
      <c r="I5">
        <v>0</v>
      </c>
      <c r="J5" s="11">
        <f t="shared" si="0"/>
        <v>9</v>
      </c>
      <c r="K5" s="2">
        <v>45330</v>
      </c>
      <c r="L5" t="s">
        <v>16</v>
      </c>
      <c r="M5" s="6">
        <v>8</v>
      </c>
      <c r="N5" s="8">
        <v>1</v>
      </c>
      <c r="O5" s="8"/>
      <c r="P5" s="8"/>
      <c r="Q5" s="8"/>
      <c r="R5" s="8"/>
      <c r="AC5" s="3">
        <f t="shared" si="1"/>
        <v>1</v>
      </c>
      <c r="AD5" s="38">
        <f t="shared" si="2"/>
        <v>1</v>
      </c>
    </row>
    <row r="6" spans="1:30" customFormat="1" x14ac:dyDescent="0.25">
      <c r="A6" t="s">
        <v>80</v>
      </c>
      <c r="B6" s="1"/>
      <c r="C6" s="1" t="s">
        <v>99</v>
      </c>
      <c r="D6" s="3" t="s">
        <v>100</v>
      </c>
      <c r="E6" s="3" t="s">
        <v>101</v>
      </c>
      <c r="F6" t="s">
        <v>14</v>
      </c>
      <c r="G6">
        <v>0</v>
      </c>
      <c r="H6">
        <v>5</v>
      </c>
      <c r="I6">
        <v>0</v>
      </c>
      <c r="J6" s="11">
        <f t="shared" si="0"/>
        <v>5</v>
      </c>
      <c r="K6" s="2">
        <v>45546</v>
      </c>
      <c r="L6" t="s">
        <v>76</v>
      </c>
      <c r="M6" s="6">
        <v>1</v>
      </c>
      <c r="N6" s="8"/>
      <c r="O6" s="8"/>
      <c r="P6" s="8"/>
      <c r="Q6" s="8"/>
      <c r="R6" s="8"/>
      <c r="AC6" s="3">
        <f t="shared" si="1"/>
        <v>0</v>
      </c>
      <c r="AD6" s="38">
        <f t="shared" si="2"/>
        <v>0</v>
      </c>
    </row>
    <row r="7" spans="1:30" customFormat="1" x14ac:dyDescent="0.25">
      <c r="A7" t="s">
        <v>161</v>
      </c>
      <c r="B7" s="1"/>
      <c r="C7" s="1" t="s">
        <v>177</v>
      </c>
      <c r="D7" s="3" t="s">
        <v>178</v>
      </c>
      <c r="E7" s="3" t="s">
        <v>179</v>
      </c>
      <c r="F7" t="s">
        <v>14</v>
      </c>
      <c r="G7">
        <v>5419</v>
      </c>
      <c r="H7">
        <v>5</v>
      </c>
      <c r="I7">
        <v>0</v>
      </c>
      <c r="J7" s="11">
        <f t="shared" si="0"/>
        <v>5</v>
      </c>
      <c r="K7" s="2">
        <v>45720</v>
      </c>
      <c r="L7" t="s">
        <v>16</v>
      </c>
      <c r="M7" s="6">
        <v>0</v>
      </c>
      <c r="N7" s="8"/>
      <c r="O7" s="8">
        <v>2</v>
      </c>
      <c r="P7" s="8">
        <v>3</v>
      </c>
      <c r="Q7" s="8"/>
      <c r="R7" s="8"/>
      <c r="AC7" s="3">
        <f t="shared" si="1"/>
        <v>5</v>
      </c>
      <c r="AD7" s="38">
        <f t="shared" si="2"/>
        <v>5</v>
      </c>
    </row>
    <row r="8" spans="1:30" customFormat="1" x14ac:dyDescent="0.25">
      <c r="A8" t="s">
        <v>202</v>
      </c>
      <c r="B8" s="1"/>
      <c r="C8" s="1" t="s">
        <v>215</v>
      </c>
      <c r="D8" s="3" t="s">
        <v>216</v>
      </c>
      <c r="E8" s="3" t="s">
        <v>217</v>
      </c>
      <c r="F8" t="s">
        <v>14</v>
      </c>
      <c r="G8">
        <v>518</v>
      </c>
      <c r="H8">
        <v>6</v>
      </c>
      <c r="I8">
        <v>1</v>
      </c>
      <c r="J8" s="11">
        <f t="shared" si="0"/>
        <v>5</v>
      </c>
      <c r="K8" s="2">
        <v>45720</v>
      </c>
      <c r="L8" t="s">
        <v>21</v>
      </c>
      <c r="M8" s="6">
        <v>0</v>
      </c>
      <c r="N8" s="8">
        <v>2</v>
      </c>
      <c r="O8" s="8">
        <v>3</v>
      </c>
      <c r="P8" s="8"/>
      <c r="Q8" s="8"/>
      <c r="R8" s="8"/>
      <c r="AC8" s="3">
        <f t="shared" si="1"/>
        <v>5</v>
      </c>
      <c r="AD8" s="38">
        <f t="shared" si="2"/>
        <v>5</v>
      </c>
    </row>
    <row r="9" spans="1:30" customFormat="1" x14ac:dyDescent="0.25">
      <c r="A9" t="s">
        <v>234</v>
      </c>
      <c r="B9" s="1"/>
      <c r="C9" s="1" t="s">
        <v>257</v>
      </c>
      <c r="D9" s="3" t="s">
        <v>258</v>
      </c>
      <c r="E9" s="3" t="s">
        <v>259</v>
      </c>
      <c r="F9" t="s">
        <v>14</v>
      </c>
      <c r="G9">
        <v>2816</v>
      </c>
      <c r="H9">
        <v>5</v>
      </c>
      <c r="I9">
        <v>0</v>
      </c>
      <c r="J9" s="11">
        <f t="shared" si="0"/>
        <v>5</v>
      </c>
      <c r="K9" s="2">
        <v>44393</v>
      </c>
      <c r="L9" t="s">
        <v>16</v>
      </c>
      <c r="M9" s="6">
        <v>0</v>
      </c>
      <c r="N9" s="8">
        <v>1</v>
      </c>
      <c r="O9" s="8">
        <v>2</v>
      </c>
      <c r="P9" s="8">
        <v>2</v>
      </c>
      <c r="Q9" s="8"/>
      <c r="R9" s="8"/>
      <c r="AC9" s="3">
        <f t="shared" si="1"/>
        <v>5</v>
      </c>
      <c r="AD9" s="38">
        <f t="shared" si="2"/>
        <v>5</v>
      </c>
    </row>
    <row r="10" spans="1:30" customFormat="1" x14ac:dyDescent="0.25">
      <c r="A10" t="s">
        <v>234</v>
      </c>
      <c r="B10" s="1"/>
      <c r="C10" s="1" t="s">
        <v>260</v>
      </c>
      <c r="D10" s="3" t="s">
        <v>261</v>
      </c>
      <c r="E10" s="3" t="s">
        <v>262</v>
      </c>
      <c r="F10" t="s">
        <v>14</v>
      </c>
      <c r="G10">
        <v>1100</v>
      </c>
      <c r="H10">
        <v>7</v>
      </c>
      <c r="I10">
        <v>0</v>
      </c>
      <c r="J10" s="11">
        <f t="shared" si="0"/>
        <v>7</v>
      </c>
      <c r="K10" s="2">
        <v>44656</v>
      </c>
      <c r="L10" t="s">
        <v>16</v>
      </c>
      <c r="M10" s="6">
        <v>0</v>
      </c>
      <c r="N10" s="8"/>
      <c r="O10" s="8"/>
      <c r="P10" s="8"/>
      <c r="Q10" s="8"/>
      <c r="R10" s="8"/>
      <c r="AC10" s="3">
        <f t="shared" si="1"/>
        <v>0</v>
      </c>
      <c r="AD10" s="38">
        <f t="shared" si="2"/>
        <v>0</v>
      </c>
    </row>
    <row r="11" spans="1:30" customFormat="1" x14ac:dyDescent="0.25">
      <c r="A11" t="s">
        <v>317</v>
      </c>
      <c r="B11" s="1"/>
      <c r="C11" s="1" t="s">
        <v>321</v>
      </c>
      <c r="D11" s="3" t="s">
        <v>322</v>
      </c>
      <c r="E11" s="3" t="s">
        <v>323</v>
      </c>
      <c r="F11" t="s">
        <v>14</v>
      </c>
      <c r="G11">
        <v>12326</v>
      </c>
      <c r="H11">
        <v>6</v>
      </c>
      <c r="I11">
        <v>0</v>
      </c>
      <c r="J11" s="11">
        <f t="shared" si="0"/>
        <v>6</v>
      </c>
      <c r="K11" s="2">
        <v>44551</v>
      </c>
      <c r="L11" t="s">
        <v>16</v>
      </c>
      <c r="M11" s="6">
        <v>0</v>
      </c>
      <c r="N11" s="8"/>
      <c r="O11" s="8">
        <v>4</v>
      </c>
      <c r="P11" s="8">
        <v>2</v>
      </c>
      <c r="Q11" s="8"/>
      <c r="R11" s="8"/>
      <c r="AC11" s="3">
        <f t="shared" si="1"/>
        <v>6</v>
      </c>
      <c r="AD11" s="38">
        <f t="shared" si="2"/>
        <v>6</v>
      </c>
    </row>
    <row r="12" spans="1:30" customFormat="1" x14ac:dyDescent="0.25">
      <c r="A12" t="s">
        <v>445</v>
      </c>
      <c r="B12" s="1"/>
      <c r="C12" s="1" t="s">
        <v>453</v>
      </c>
      <c r="D12" s="3" t="s">
        <v>454</v>
      </c>
      <c r="E12" s="3" t="s">
        <v>455</v>
      </c>
      <c r="F12" t="s">
        <v>14</v>
      </c>
      <c r="G12">
        <v>4146</v>
      </c>
      <c r="H12">
        <v>7</v>
      </c>
      <c r="I12">
        <v>0</v>
      </c>
      <c r="J12" s="11">
        <f t="shared" si="0"/>
        <v>7</v>
      </c>
      <c r="K12" s="2">
        <v>44811</v>
      </c>
      <c r="L12" t="s">
        <v>76</v>
      </c>
      <c r="M12" s="6">
        <v>4</v>
      </c>
      <c r="N12" s="8"/>
      <c r="O12" s="8"/>
      <c r="P12" s="8"/>
      <c r="Q12" s="8"/>
      <c r="R12" s="8"/>
      <c r="AC12" s="3">
        <f t="shared" si="1"/>
        <v>0</v>
      </c>
      <c r="AD12" s="38">
        <f t="shared" si="2"/>
        <v>0</v>
      </c>
    </row>
    <row r="13" spans="1:30" customFormat="1" x14ac:dyDescent="0.25">
      <c r="A13" t="s">
        <v>537</v>
      </c>
      <c r="B13" s="1"/>
      <c r="C13" s="1" t="s">
        <v>544</v>
      </c>
      <c r="D13" s="3" t="s">
        <v>545</v>
      </c>
      <c r="E13" s="3" t="s">
        <v>546</v>
      </c>
      <c r="F13" t="s">
        <v>14</v>
      </c>
      <c r="G13">
        <v>0</v>
      </c>
      <c r="H13">
        <v>8</v>
      </c>
      <c r="I13">
        <v>0</v>
      </c>
      <c r="J13" s="11">
        <f t="shared" si="0"/>
        <v>8</v>
      </c>
      <c r="K13" s="2">
        <v>43181</v>
      </c>
      <c r="L13" t="s">
        <v>16</v>
      </c>
      <c r="M13" s="6">
        <v>1</v>
      </c>
      <c r="N13" s="8">
        <v>6</v>
      </c>
      <c r="O13" s="8">
        <v>1</v>
      </c>
      <c r="P13" s="8"/>
      <c r="Q13" s="8"/>
      <c r="R13" s="8"/>
      <c r="AC13" s="3">
        <f t="shared" si="1"/>
        <v>7</v>
      </c>
      <c r="AD13" s="38">
        <f t="shared" si="2"/>
        <v>7</v>
      </c>
    </row>
    <row r="14" spans="1:30" customFormat="1" x14ac:dyDescent="0.25">
      <c r="A14" t="s">
        <v>571</v>
      </c>
      <c r="B14" s="1"/>
      <c r="C14" s="1" t="s">
        <v>578</v>
      </c>
      <c r="D14" s="3" t="s">
        <v>579</v>
      </c>
      <c r="E14" s="3" t="s">
        <v>580</v>
      </c>
      <c r="F14" t="s">
        <v>14</v>
      </c>
      <c r="G14">
        <v>2152</v>
      </c>
      <c r="H14">
        <v>7</v>
      </c>
      <c r="I14">
        <v>1</v>
      </c>
      <c r="J14" s="11">
        <f t="shared" si="0"/>
        <v>6</v>
      </c>
      <c r="K14" s="2">
        <v>45050</v>
      </c>
      <c r="L14" t="s">
        <v>76</v>
      </c>
      <c r="M14" s="6">
        <v>6</v>
      </c>
      <c r="N14" s="8"/>
      <c r="O14" s="8"/>
      <c r="P14" s="8"/>
      <c r="Q14" s="8"/>
      <c r="R14" s="8"/>
      <c r="AC14" s="3">
        <f t="shared" si="1"/>
        <v>0</v>
      </c>
      <c r="AD14" s="38">
        <f t="shared" si="2"/>
        <v>0</v>
      </c>
    </row>
    <row r="15" spans="1:30" customFormat="1" x14ac:dyDescent="0.25">
      <c r="A15" t="s">
        <v>599</v>
      </c>
      <c r="B15" s="1" t="s">
        <v>2123</v>
      </c>
      <c r="C15" s="1" t="s">
        <v>603</v>
      </c>
      <c r="D15" s="3" t="s">
        <v>604</v>
      </c>
      <c r="E15" s="3" t="s">
        <v>605</v>
      </c>
      <c r="F15" t="s">
        <v>15</v>
      </c>
      <c r="G15">
        <v>3199</v>
      </c>
      <c r="H15">
        <v>5</v>
      </c>
      <c r="I15">
        <v>0</v>
      </c>
      <c r="J15" s="11">
        <f t="shared" si="0"/>
        <v>5</v>
      </c>
      <c r="K15" s="2">
        <v>45583</v>
      </c>
      <c r="L15" t="s">
        <v>21</v>
      </c>
      <c r="M15" s="6">
        <v>0</v>
      </c>
      <c r="N15" s="8"/>
      <c r="O15" s="8">
        <v>2</v>
      </c>
      <c r="P15" s="8">
        <v>3</v>
      </c>
      <c r="Q15" s="8"/>
      <c r="R15" s="8"/>
      <c r="AC15" s="3">
        <f t="shared" si="1"/>
        <v>5</v>
      </c>
      <c r="AD15" s="38">
        <f t="shared" si="2"/>
        <v>5</v>
      </c>
    </row>
    <row r="16" spans="1:30" customFormat="1" x14ac:dyDescent="0.25">
      <c r="A16" t="s">
        <v>610</v>
      </c>
      <c r="B16" s="1"/>
      <c r="C16" s="1" t="s">
        <v>636</v>
      </c>
      <c r="D16" s="3" t="s">
        <v>637</v>
      </c>
      <c r="E16" s="3" t="s">
        <v>638</v>
      </c>
      <c r="F16" t="s">
        <v>14</v>
      </c>
      <c r="G16">
        <v>279</v>
      </c>
      <c r="H16">
        <v>5</v>
      </c>
      <c r="I16">
        <v>0</v>
      </c>
      <c r="J16" s="11">
        <f t="shared" si="0"/>
        <v>5</v>
      </c>
      <c r="K16" s="2">
        <v>45009</v>
      </c>
      <c r="L16" t="s">
        <v>21</v>
      </c>
      <c r="M16" s="6">
        <v>0</v>
      </c>
      <c r="N16" s="8"/>
      <c r="O16" s="8"/>
      <c r="P16" s="8">
        <v>5</v>
      </c>
      <c r="Q16" s="8"/>
      <c r="R16" s="8"/>
      <c r="AC16" s="3">
        <f t="shared" si="1"/>
        <v>5</v>
      </c>
      <c r="AD16" s="38">
        <f t="shared" si="2"/>
        <v>5</v>
      </c>
    </row>
    <row r="17" spans="1:30" customFormat="1" x14ac:dyDescent="0.25">
      <c r="A17" t="s">
        <v>610</v>
      </c>
      <c r="B17" s="1"/>
      <c r="C17" s="1" t="s">
        <v>642</v>
      </c>
      <c r="D17" s="3" t="s">
        <v>643</v>
      </c>
      <c r="E17" s="3" t="s">
        <v>644</v>
      </c>
      <c r="F17" t="s">
        <v>15</v>
      </c>
      <c r="G17">
        <v>1305</v>
      </c>
      <c r="H17">
        <v>8</v>
      </c>
      <c r="I17">
        <v>0</v>
      </c>
      <c r="J17" s="11">
        <f t="shared" si="0"/>
        <v>8</v>
      </c>
      <c r="K17" s="2">
        <v>45072</v>
      </c>
      <c r="L17" t="s">
        <v>76</v>
      </c>
      <c r="M17" s="6">
        <v>8</v>
      </c>
      <c r="N17" s="8"/>
      <c r="O17" s="8"/>
      <c r="P17" s="8"/>
      <c r="Q17" s="8"/>
      <c r="R17" s="8"/>
      <c r="AC17" s="3">
        <f t="shared" si="1"/>
        <v>0</v>
      </c>
      <c r="AD17" s="38">
        <f t="shared" si="2"/>
        <v>0</v>
      </c>
    </row>
    <row r="18" spans="1:30" customFormat="1" x14ac:dyDescent="0.25">
      <c r="A18" t="s">
        <v>685</v>
      </c>
      <c r="B18" s="1"/>
      <c r="C18" s="1" t="s">
        <v>774</v>
      </c>
      <c r="D18" s="3" t="s">
        <v>775</v>
      </c>
      <c r="E18" s="3" t="s">
        <v>776</v>
      </c>
      <c r="F18" t="s">
        <v>14</v>
      </c>
      <c r="G18">
        <v>363</v>
      </c>
      <c r="H18">
        <v>6</v>
      </c>
      <c r="I18">
        <v>1</v>
      </c>
      <c r="J18" s="11">
        <f t="shared" si="0"/>
        <v>5</v>
      </c>
      <c r="K18" s="2">
        <v>45176</v>
      </c>
      <c r="L18" t="s">
        <v>16</v>
      </c>
      <c r="M18" s="6">
        <v>0</v>
      </c>
      <c r="N18" s="8">
        <v>2</v>
      </c>
      <c r="O18" s="8">
        <v>2</v>
      </c>
      <c r="P18" s="8">
        <v>1</v>
      </c>
      <c r="Q18" s="8"/>
      <c r="R18" s="8"/>
      <c r="AC18" s="3">
        <f t="shared" si="1"/>
        <v>5</v>
      </c>
      <c r="AD18" s="38">
        <f t="shared" si="2"/>
        <v>5</v>
      </c>
    </row>
    <row r="19" spans="1:30" customFormat="1" x14ac:dyDescent="0.25">
      <c r="A19" t="s">
        <v>685</v>
      </c>
      <c r="B19" s="1"/>
      <c r="C19" s="1" t="s">
        <v>792</v>
      </c>
      <c r="D19" s="3" t="s">
        <v>793</v>
      </c>
      <c r="E19" s="3" t="s">
        <v>794</v>
      </c>
      <c r="F19" t="s">
        <v>14</v>
      </c>
      <c r="G19">
        <v>0</v>
      </c>
      <c r="H19">
        <v>8</v>
      </c>
      <c r="I19">
        <v>0</v>
      </c>
      <c r="J19" s="11">
        <f t="shared" si="0"/>
        <v>8</v>
      </c>
      <c r="K19" s="2">
        <v>45328</v>
      </c>
      <c r="L19" t="s">
        <v>16</v>
      </c>
      <c r="M19" s="6">
        <v>0</v>
      </c>
      <c r="N19" s="8">
        <v>4</v>
      </c>
      <c r="O19" s="8">
        <v>4</v>
      </c>
      <c r="P19" s="8"/>
      <c r="Q19" s="8"/>
      <c r="R19" s="8"/>
      <c r="AC19" s="3">
        <f t="shared" si="1"/>
        <v>8</v>
      </c>
      <c r="AD19" s="38">
        <f t="shared" si="2"/>
        <v>8</v>
      </c>
    </row>
    <row r="20" spans="1:30" customFormat="1" x14ac:dyDescent="0.25">
      <c r="A20" t="s">
        <v>685</v>
      </c>
      <c r="B20" s="1"/>
      <c r="C20" s="1" t="s">
        <v>860</v>
      </c>
      <c r="D20" s="3" t="s">
        <v>861</v>
      </c>
      <c r="E20" s="3" t="s">
        <v>862</v>
      </c>
      <c r="F20" t="s">
        <v>14</v>
      </c>
      <c r="G20">
        <v>860</v>
      </c>
      <c r="H20">
        <v>6</v>
      </c>
      <c r="I20">
        <v>0</v>
      </c>
      <c r="J20" s="11">
        <f t="shared" si="0"/>
        <v>6</v>
      </c>
      <c r="K20" s="2">
        <v>45939</v>
      </c>
      <c r="L20" t="s">
        <v>21</v>
      </c>
      <c r="M20" s="6">
        <v>0</v>
      </c>
      <c r="N20" s="8"/>
      <c r="O20" s="8">
        <v>3</v>
      </c>
      <c r="P20" s="8">
        <v>3</v>
      </c>
      <c r="Q20" s="8"/>
      <c r="R20" s="8"/>
      <c r="AC20" s="3">
        <f t="shared" si="1"/>
        <v>6</v>
      </c>
      <c r="AD20" s="38">
        <f t="shared" si="2"/>
        <v>6</v>
      </c>
    </row>
    <row r="21" spans="1:30" customFormat="1" x14ac:dyDescent="0.25">
      <c r="A21" t="s">
        <v>685</v>
      </c>
      <c r="B21" s="1"/>
      <c r="C21" s="1" t="s">
        <v>869</v>
      </c>
      <c r="D21" s="3" t="s">
        <v>870</v>
      </c>
      <c r="E21" s="3" t="s">
        <v>871</v>
      </c>
      <c r="F21" t="s">
        <v>14</v>
      </c>
      <c r="G21">
        <v>827</v>
      </c>
      <c r="H21">
        <v>5</v>
      </c>
      <c r="I21">
        <v>0</v>
      </c>
      <c r="J21" s="11">
        <f t="shared" si="0"/>
        <v>5</v>
      </c>
      <c r="K21" s="2">
        <v>46056</v>
      </c>
      <c r="L21" t="s">
        <v>21</v>
      </c>
      <c r="M21" s="6">
        <v>0</v>
      </c>
      <c r="N21" s="8"/>
      <c r="O21" s="8"/>
      <c r="P21" s="8">
        <v>1</v>
      </c>
      <c r="Q21" s="8">
        <v>2</v>
      </c>
      <c r="R21" s="8">
        <v>2</v>
      </c>
      <c r="AC21" s="3">
        <f t="shared" si="1"/>
        <v>5</v>
      </c>
      <c r="AD21" s="38">
        <f t="shared" si="2"/>
        <v>5</v>
      </c>
    </row>
    <row r="22" spans="1:30" customFormat="1" x14ac:dyDescent="0.25">
      <c r="A22" t="s">
        <v>875</v>
      </c>
      <c r="B22" s="1"/>
      <c r="C22" s="1" t="s">
        <v>879</v>
      </c>
      <c r="D22" s="3" t="s">
        <v>880</v>
      </c>
      <c r="E22" s="3" t="s">
        <v>881</v>
      </c>
      <c r="F22" t="s">
        <v>14</v>
      </c>
      <c r="G22">
        <v>20653</v>
      </c>
      <c r="H22">
        <v>7</v>
      </c>
      <c r="I22">
        <v>0</v>
      </c>
      <c r="J22" s="11">
        <f t="shared" si="0"/>
        <v>7</v>
      </c>
      <c r="K22" s="2">
        <v>44756</v>
      </c>
      <c r="L22" t="s">
        <v>16</v>
      </c>
      <c r="M22" s="6">
        <v>0</v>
      </c>
      <c r="N22" s="8">
        <v>1</v>
      </c>
      <c r="O22" s="8">
        <v>3</v>
      </c>
      <c r="P22" s="8">
        <v>2</v>
      </c>
      <c r="Q22" s="8">
        <v>1</v>
      </c>
      <c r="R22" s="8"/>
      <c r="AC22" s="3">
        <f t="shared" si="1"/>
        <v>7</v>
      </c>
      <c r="AD22" s="38">
        <f t="shared" si="2"/>
        <v>7</v>
      </c>
    </row>
    <row r="23" spans="1:30" customFormat="1" x14ac:dyDescent="0.25">
      <c r="A23" t="s">
        <v>892</v>
      </c>
      <c r="B23" s="1"/>
      <c r="C23" s="1" t="s">
        <v>900</v>
      </c>
      <c r="D23" s="3" t="s">
        <v>901</v>
      </c>
      <c r="E23" s="3" t="s">
        <v>902</v>
      </c>
      <c r="F23" t="s">
        <v>15</v>
      </c>
      <c r="G23">
        <v>3300</v>
      </c>
      <c r="H23">
        <v>6</v>
      </c>
      <c r="I23">
        <v>0</v>
      </c>
      <c r="J23" s="11">
        <f t="shared" si="0"/>
        <v>6</v>
      </c>
      <c r="K23" s="2">
        <v>45037</v>
      </c>
      <c r="L23" t="s">
        <v>21</v>
      </c>
      <c r="M23" s="6">
        <v>0</v>
      </c>
      <c r="N23" s="8"/>
      <c r="O23" s="8">
        <v>2</v>
      </c>
      <c r="P23" s="8">
        <v>2</v>
      </c>
      <c r="Q23" s="8">
        <v>2</v>
      </c>
      <c r="R23" s="8"/>
      <c r="AC23" s="3">
        <f t="shared" si="1"/>
        <v>6</v>
      </c>
      <c r="AD23" s="38">
        <f t="shared" si="2"/>
        <v>6</v>
      </c>
    </row>
    <row r="24" spans="1:30" customFormat="1" x14ac:dyDescent="0.25">
      <c r="A24" t="s">
        <v>973</v>
      </c>
      <c r="B24" s="1" t="s">
        <v>978</v>
      </c>
      <c r="C24" s="1" t="s">
        <v>979</v>
      </c>
      <c r="D24" s="3" t="s">
        <v>980</v>
      </c>
      <c r="E24" s="3" t="s">
        <v>981</v>
      </c>
      <c r="F24" t="s">
        <v>15</v>
      </c>
      <c r="G24">
        <v>4836</v>
      </c>
      <c r="H24">
        <v>5</v>
      </c>
      <c r="I24">
        <v>0</v>
      </c>
      <c r="J24" s="11">
        <f t="shared" si="0"/>
        <v>5</v>
      </c>
      <c r="K24" s="2">
        <v>43942</v>
      </c>
      <c r="L24" t="s">
        <v>16</v>
      </c>
      <c r="M24" s="6">
        <v>0</v>
      </c>
      <c r="N24" s="8"/>
      <c r="O24" s="8"/>
      <c r="P24" s="8"/>
      <c r="Q24" s="8"/>
      <c r="R24" s="8"/>
      <c r="AC24" s="3">
        <f t="shared" si="1"/>
        <v>0</v>
      </c>
      <c r="AD24" s="38">
        <f t="shared" si="2"/>
        <v>0</v>
      </c>
    </row>
    <row r="25" spans="1:30" customFormat="1" x14ac:dyDescent="0.25">
      <c r="A25" t="s">
        <v>1076</v>
      </c>
      <c r="B25" s="1"/>
      <c r="C25" s="1" t="s">
        <v>1077</v>
      </c>
      <c r="D25" s="3" t="s">
        <v>1078</v>
      </c>
      <c r="E25" s="3" t="s">
        <v>1079</v>
      </c>
      <c r="F25" t="s">
        <v>15</v>
      </c>
      <c r="G25">
        <v>4112</v>
      </c>
      <c r="H25">
        <v>5</v>
      </c>
      <c r="I25">
        <v>0</v>
      </c>
      <c r="J25" s="11">
        <f t="shared" si="0"/>
        <v>5</v>
      </c>
      <c r="K25" s="2">
        <v>45784</v>
      </c>
      <c r="L25" t="s">
        <v>76</v>
      </c>
      <c r="M25" s="6">
        <v>3</v>
      </c>
      <c r="N25" s="8"/>
      <c r="O25" s="8"/>
      <c r="P25" s="8"/>
      <c r="Q25" s="8"/>
      <c r="R25" s="8"/>
      <c r="AC25" s="3">
        <f t="shared" si="1"/>
        <v>0</v>
      </c>
      <c r="AD25" s="38">
        <f t="shared" si="2"/>
        <v>0</v>
      </c>
    </row>
    <row r="26" spans="1:30" customFormat="1" x14ac:dyDescent="0.25">
      <c r="A26" t="s">
        <v>1171</v>
      </c>
      <c r="B26" s="1"/>
      <c r="C26" s="1" t="s">
        <v>1190</v>
      </c>
      <c r="D26" s="3" t="s">
        <v>1191</v>
      </c>
      <c r="E26" s="3" t="s">
        <v>1192</v>
      </c>
      <c r="F26" t="s">
        <v>15</v>
      </c>
      <c r="G26">
        <v>4669</v>
      </c>
      <c r="H26">
        <v>5</v>
      </c>
      <c r="I26">
        <v>0</v>
      </c>
      <c r="J26" s="11">
        <f t="shared" si="0"/>
        <v>5</v>
      </c>
      <c r="K26" s="2">
        <v>45937</v>
      </c>
      <c r="L26" t="s">
        <v>21</v>
      </c>
      <c r="M26" s="6">
        <v>0</v>
      </c>
      <c r="N26" s="8"/>
      <c r="O26" s="8"/>
      <c r="P26" s="8">
        <v>2</v>
      </c>
      <c r="Q26" s="8">
        <v>3</v>
      </c>
      <c r="R26" s="8"/>
      <c r="AC26" s="3">
        <f t="shared" si="1"/>
        <v>5</v>
      </c>
      <c r="AD26" s="38">
        <f t="shared" si="2"/>
        <v>5</v>
      </c>
    </row>
    <row r="27" spans="1:30" customFormat="1" x14ac:dyDescent="0.25">
      <c r="A27" t="s">
        <v>1225</v>
      </c>
      <c r="B27" s="1"/>
      <c r="C27" s="1" t="s">
        <v>1232</v>
      </c>
      <c r="D27" s="3" t="s">
        <v>1233</v>
      </c>
      <c r="E27" s="3" t="s">
        <v>1234</v>
      </c>
      <c r="F27" t="s">
        <v>14</v>
      </c>
      <c r="G27">
        <v>3848</v>
      </c>
      <c r="H27">
        <v>7</v>
      </c>
      <c r="I27">
        <v>0</v>
      </c>
      <c r="J27" s="11">
        <f t="shared" si="0"/>
        <v>7</v>
      </c>
      <c r="K27" s="2">
        <v>45485</v>
      </c>
      <c r="L27" t="s">
        <v>16</v>
      </c>
      <c r="M27" s="6">
        <v>0</v>
      </c>
      <c r="N27" s="8">
        <v>1</v>
      </c>
      <c r="O27" s="8">
        <v>2</v>
      </c>
      <c r="P27" s="8">
        <v>2</v>
      </c>
      <c r="Q27" s="8">
        <v>2</v>
      </c>
      <c r="R27" s="8"/>
      <c r="AC27" s="3">
        <f t="shared" si="1"/>
        <v>7</v>
      </c>
      <c r="AD27" s="38">
        <f t="shared" si="2"/>
        <v>7</v>
      </c>
    </row>
    <row r="28" spans="1:30" customFormat="1" x14ac:dyDescent="0.25">
      <c r="A28" t="s">
        <v>1225</v>
      </c>
      <c r="B28" s="1"/>
      <c r="C28" s="1" t="s">
        <v>1238</v>
      </c>
      <c r="D28" s="3" t="s">
        <v>1239</v>
      </c>
      <c r="E28" s="3" t="s">
        <v>1240</v>
      </c>
      <c r="F28" t="s">
        <v>15</v>
      </c>
      <c r="G28">
        <v>6959</v>
      </c>
      <c r="H28">
        <v>8</v>
      </c>
      <c r="I28">
        <v>0</v>
      </c>
      <c r="J28" s="11">
        <f t="shared" si="0"/>
        <v>8</v>
      </c>
      <c r="K28" s="2">
        <v>45796</v>
      </c>
      <c r="L28" t="s">
        <v>21</v>
      </c>
      <c r="M28" s="6">
        <v>0</v>
      </c>
      <c r="N28" s="8"/>
      <c r="O28" s="8">
        <v>1</v>
      </c>
      <c r="P28" s="8">
        <v>3</v>
      </c>
      <c r="Q28" s="8">
        <v>3</v>
      </c>
      <c r="R28" s="8">
        <v>1</v>
      </c>
      <c r="AC28" s="3">
        <f t="shared" si="1"/>
        <v>8</v>
      </c>
      <c r="AD28" s="38">
        <f t="shared" si="2"/>
        <v>8</v>
      </c>
    </row>
    <row r="29" spans="1:30" customFormat="1" x14ac:dyDescent="0.25">
      <c r="A29" t="s">
        <v>1244</v>
      </c>
      <c r="B29" s="1" t="s">
        <v>1245</v>
      </c>
      <c r="C29" s="1" t="s">
        <v>1246</v>
      </c>
      <c r="D29" s="3" t="s">
        <v>1247</v>
      </c>
      <c r="E29" s="3" t="s">
        <v>1248</v>
      </c>
      <c r="F29" t="s">
        <v>15</v>
      </c>
      <c r="G29">
        <v>3384</v>
      </c>
      <c r="H29">
        <v>5</v>
      </c>
      <c r="I29">
        <v>0</v>
      </c>
      <c r="J29" s="11">
        <f t="shared" si="0"/>
        <v>5</v>
      </c>
      <c r="K29" s="2">
        <v>45827</v>
      </c>
      <c r="L29" t="s">
        <v>21</v>
      </c>
      <c r="M29" s="6">
        <v>0</v>
      </c>
      <c r="N29" s="8"/>
      <c r="O29" s="8"/>
      <c r="P29" s="8">
        <v>2</v>
      </c>
      <c r="Q29" s="8">
        <v>2</v>
      </c>
      <c r="R29" s="8">
        <v>1</v>
      </c>
      <c r="AC29" s="3">
        <f t="shared" si="1"/>
        <v>5</v>
      </c>
      <c r="AD29" s="38">
        <f t="shared" si="2"/>
        <v>5</v>
      </c>
    </row>
    <row r="30" spans="1:30" customFormat="1" x14ac:dyDescent="0.25">
      <c r="A30" t="s">
        <v>1244</v>
      </c>
      <c r="B30" s="1"/>
      <c r="C30" s="1" t="s">
        <v>1252</v>
      </c>
      <c r="D30" s="3" t="s">
        <v>1253</v>
      </c>
      <c r="E30" s="3" t="s">
        <v>1254</v>
      </c>
      <c r="F30" t="s">
        <v>14</v>
      </c>
      <c r="G30">
        <v>2175</v>
      </c>
      <c r="H30">
        <v>5</v>
      </c>
      <c r="I30">
        <v>0</v>
      </c>
      <c r="J30" s="11">
        <f t="shared" si="0"/>
        <v>5</v>
      </c>
      <c r="K30" s="2">
        <v>45708</v>
      </c>
      <c r="L30" t="s">
        <v>16</v>
      </c>
      <c r="M30" s="6">
        <v>0</v>
      </c>
      <c r="N30" s="8">
        <v>1</v>
      </c>
      <c r="O30" s="8">
        <v>2</v>
      </c>
      <c r="P30" s="8">
        <v>2</v>
      </c>
      <c r="Q30" s="8"/>
      <c r="R30" s="8"/>
      <c r="AC30" s="3">
        <f t="shared" si="1"/>
        <v>5</v>
      </c>
      <c r="AD30" s="38">
        <f t="shared" si="2"/>
        <v>5</v>
      </c>
    </row>
    <row r="31" spans="1:30" customFormat="1" x14ac:dyDescent="0.25">
      <c r="A31" t="s">
        <v>1258</v>
      </c>
      <c r="B31" s="1"/>
      <c r="C31" s="1" t="s">
        <v>1259</v>
      </c>
      <c r="D31" s="3" t="s">
        <v>1260</v>
      </c>
      <c r="E31" s="3" t="s">
        <v>1261</v>
      </c>
      <c r="F31" t="s">
        <v>14</v>
      </c>
      <c r="G31">
        <v>0</v>
      </c>
      <c r="H31">
        <v>5</v>
      </c>
      <c r="I31">
        <v>0</v>
      </c>
      <c r="J31" s="11">
        <f t="shared" si="0"/>
        <v>5</v>
      </c>
      <c r="K31" s="2">
        <v>38971</v>
      </c>
      <c r="L31" t="s">
        <v>16</v>
      </c>
      <c r="M31" s="6">
        <v>0</v>
      </c>
      <c r="N31" s="8"/>
      <c r="O31" s="8"/>
      <c r="P31" s="8">
        <v>1</v>
      </c>
      <c r="Q31" s="8">
        <v>2</v>
      </c>
      <c r="R31" s="8">
        <v>2</v>
      </c>
      <c r="AC31" s="3">
        <f t="shared" si="1"/>
        <v>5</v>
      </c>
      <c r="AD31" s="38">
        <f t="shared" si="2"/>
        <v>5</v>
      </c>
    </row>
    <row r="32" spans="1:30" customFormat="1" x14ac:dyDescent="0.25">
      <c r="A32" t="s">
        <v>1468</v>
      </c>
      <c r="B32" s="1"/>
      <c r="C32" s="1" t="s">
        <v>1513</v>
      </c>
      <c r="D32" s="3" t="s">
        <v>1514</v>
      </c>
      <c r="E32" s="3" t="s">
        <v>1515</v>
      </c>
      <c r="F32" t="s">
        <v>15</v>
      </c>
      <c r="G32">
        <v>2634</v>
      </c>
      <c r="H32">
        <v>5</v>
      </c>
      <c r="I32">
        <v>0</v>
      </c>
      <c r="J32" s="11">
        <f t="shared" si="0"/>
        <v>5</v>
      </c>
      <c r="K32" s="2">
        <v>45994</v>
      </c>
      <c r="L32" t="s">
        <v>21</v>
      </c>
      <c r="M32" s="6">
        <v>0</v>
      </c>
      <c r="N32" s="8"/>
      <c r="O32" s="8">
        <v>2</v>
      </c>
      <c r="P32" s="8">
        <v>2</v>
      </c>
      <c r="Q32" s="8">
        <v>1</v>
      </c>
      <c r="R32" s="8"/>
      <c r="AC32" s="3">
        <f t="shared" si="1"/>
        <v>5</v>
      </c>
      <c r="AD32" s="38">
        <f t="shared" si="2"/>
        <v>5</v>
      </c>
    </row>
    <row r="33" spans="1:30" customFormat="1" x14ac:dyDescent="0.25">
      <c r="A33" t="s">
        <v>1468</v>
      </c>
      <c r="B33" s="1"/>
      <c r="C33" s="1" t="s">
        <v>1519</v>
      </c>
      <c r="D33" s="3" t="s">
        <v>1520</v>
      </c>
      <c r="E33" s="3" t="s">
        <v>1521</v>
      </c>
      <c r="F33" t="s">
        <v>15</v>
      </c>
      <c r="G33">
        <v>7422</v>
      </c>
      <c r="H33">
        <v>5</v>
      </c>
      <c r="I33">
        <v>0</v>
      </c>
      <c r="J33" s="11">
        <f t="shared" si="0"/>
        <v>5</v>
      </c>
      <c r="K33" s="2">
        <v>46094</v>
      </c>
      <c r="L33" t="s">
        <v>21</v>
      </c>
      <c r="M33" s="6">
        <v>0</v>
      </c>
      <c r="N33" s="8"/>
      <c r="O33" s="8"/>
      <c r="P33" s="8">
        <v>1</v>
      </c>
      <c r="Q33" s="8">
        <v>2</v>
      </c>
      <c r="R33" s="8">
        <v>2</v>
      </c>
      <c r="AC33" s="3">
        <f t="shared" si="1"/>
        <v>5</v>
      </c>
      <c r="AD33" s="38">
        <f t="shared" si="2"/>
        <v>5</v>
      </c>
    </row>
    <row r="34" spans="1:30" customFormat="1" x14ac:dyDescent="0.25">
      <c r="A34" t="s">
        <v>1522</v>
      </c>
      <c r="B34" s="1"/>
      <c r="C34" s="1" t="s">
        <v>1535</v>
      </c>
      <c r="D34" s="3" t="s">
        <v>1536</v>
      </c>
      <c r="E34" s="3" t="s">
        <v>1537</v>
      </c>
      <c r="F34" t="s">
        <v>15</v>
      </c>
      <c r="G34">
        <v>4614</v>
      </c>
      <c r="H34">
        <v>5</v>
      </c>
      <c r="I34">
        <v>0</v>
      </c>
      <c r="J34" s="11">
        <f t="shared" si="0"/>
        <v>5</v>
      </c>
      <c r="K34" s="2">
        <v>45117</v>
      </c>
      <c r="L34" t="s">
        <v>21</v>
      </c>
      <c r="M34" s="6">
        <v>0</v>
      </c>
      <c r="N34" s="8"/>
      <c r="O34" s="8"/>
      <c r="P34" s="8">
        <v>2</v>
      </c>
      <c r="Q34" s="8">
        <v>3</v>
      </c>
      <c r="R34" s="8"/>
      <c r="AC34" s="3">
        <f t="shared" si="1"/>
        <v>5</v>
      </c>
      <c r="AD34" s="38">
        <f t="shared" si="2"/>
        <v>5</v>
      </c>
    </row>
    <row r="35" spans="1:30" customFormat="1" x14ac:dyDescent="0.25">
      <c r="A35" t="s">
        <v>1544</v>
      </c>
      <c r="B35" s="1"/>
      <c r="C35" s="1" t="s">
        <v>1545</v>
      </c>
      <c r="D35" s="3" t="s">
        <v>1546</v>
      </c>
      <c r="E35" s="3" t="s">
        <v>1547</v>
      </c>
      <c r="F35" t="s">
        <v>15</v>
      </c>
      <c r="G35">
        <v>0.91</v>
      </c>
      <c r="H35">
        <v>8</v>
      </c>
      <c r="I35">
        <v>0</v>
      </c>
      <c r="J35" s="11">
        <f t="shared" si="0"/>
        <v>8</v>
      </c>
      <c r="K35" s="2">
        <v>41794</v>
      </c>
      <c r="L35" t="s">
        <v>16</v>
      </c>
      <c r="M35" s="6">
        <v>1</v>
      </c>
      <c r="N35" s="8">
        <v>1</v>
      </c>
      <c r="O35" s="8">
        <v>2</v>
      </c>
      <c r="P35" s="8">
        <v>1</v>
      </c>
      <c r="Q35" s="8"/>
      <c r="R35" s="8"/>
      <c r="AC35" s="3">
        <f t="shared" si="1"/>
        <v>4</v>
      </c>
      <c r="AD35" s="38">
        <f t="shared" si="2"/>
        <v>4</v>
      </c>
    </row>
    <row r="36" spans="1:30" customFormat="1" x14ac:dyDescent="0.25">
      <c r="A36" t="s">
        <v>1544</v>
      </c>
      <c r="B36" s="1"/>
      <c r="C36" s="1" t="s">
        <v>1548</v>
      </c>
      <c r="D36" s="3" t="s">
        <v>1549</v>
      </c>
      <c r="E36" s="3" t="s">
        <v>1550</v>
      </c>
      <c r="F36" t="s">
        <v>15</v>
      </c>
      <c r="G36">
        <v>5481</v>
      </c>
      <c r="H36">
        <v>8</v>
      </c>
      <c r="I36">
        <v>0</v>
      </c>
      <c r="J36" s="11">
        <f t="shared" si="0"/>
        <v>8</v>
      </c>
      <c r="K36" s="2">
        <v>44750</v>
      </c>
      <c r="L36" t="s">
        <v>76</v>
      </c>
      <c r="M36" s="6">
        <v>1</v>
      </c>
      <c r="N36" s="8"/>
      <c r="O36" s="8"/>
      <c r="P36" s="8"/>
      <c r="Q36" s="8"/>
      <c r="R36" s="8"/>
      <c r="AC36" s="3">
        <f t="shared" si="1"/>
        <v>0</v>
      </c>
      <c r="AD36" s="38">
        <f t="shared" si="2"/>
        <v>0</v>
      </c>
    </row>
    <row r="37" spans="1:30" customFormat="1" x14ac:dyDescent="0.25">
      <c r="A37" t="s">
        <v>1572</v>
      </c>
      <c r="B37" s="1"/>
      <c r="C37" s="1" t="s">
        <v>1595</v>
      </c>
      <c r="D37" s="3" t="s">
        <v>1596</v>
      </c>
      <c r="E37" s="3" t="s">
        <v>939</v>
      </c>
      <c r="F37" t="s">
        <v>14</v>
      </c>
      <c r="G37">
        <v>754</v>
      </c>
      <c r="H37">
        <v>5</v>
      </c>
      <c r="I37">
        <v>0</v>
      </c>
      <c r="J37" s="11">
        <f t="shared" si="0"/>
        <v>5</v>
      </c>
      <c r="K37" s="2">
        <v>45089</v>
      </c>
      <c r="L37" t="s">
        <v>21</v>
      </c>
      <c r="M37" s="6">
        <v>0</v>
      </c>
      <c r="N37" s="8"/>
      <c r="O37" s="8">
        <v>1</v>
      </c>
      <c r="P37" s="8">
        <v>2</v>
      </c>
      <c r="Q37" s="8">
        <v>2</v>
      </c>
      <c r="R37" s="8"/>
      <c r="AC37" s="3">
        <f t="shared" si="1"/>
        <v>5</v>
      </c>
      <c r="AD37" s="38">
        <f t="shared" si="2"/>
        <v>5</v>
      </c>
    </row>
    <row r="38" spans="1:30" customFormat="1" x14ac:dyDescent="0.25">
      <c r="A38" t="s">
        <v>1621</v>
      </c>
      <c r="B38" s="1"/>
      <c r="C38" s="1" t="s">
        <v>1622</v>
      </c>
      <c r="D38" s="3" t="s">
        <v>1623</v>
      </c>
      <c r="E38" s="3" t="s">
        <v>1624</v>
      </c>
      <c r="F38" t="s">
        <v>14</v>
      </c>
      <c r="G38">
        <v>0</v>
      </c>
      <c r="H38">
        <v>6</v>
      </c>
      <c r="I38">
        <v>0</v>
      </c>
      <c r="J38" s="11">
        <f t="shared" si="0"/>
        <v>6</v>
      </c>
      <c r="K38" s="2">
        <v>44917</v>
      </c>
      <c r="L38" t="s">
        <v>21</v>
      </c>
      <c r="M38" s="6">
        <v>0</v>
      </c>
      <c r="N38" s="8"/>
      <c r="O38" s="8">
        <v>3</v>
      </c>
      <c r="P38" s="8">
        <v>3</v>
      </c>
      <c r="Q38" s="8"/>
      <c r="R38" s="8"/>
      <c r="AC38" s="3">
        <f t="shared" si="1"/>
        <v>6</v>
      </c>
      <c r="AD38" s="38">
        <f t="shared" si="2"/>
        <v>6</v>
      </c>
    </row>
    <row r="39" spans="1:30" customFormat="1" x14ac:dyDescent="0.25">
      <c r="A39" t="s">
        <v>1625</v>
      </c>
      <c r="B39" s="1"/>
      <c r="C39" s="1" t="s">
        <v>1635</v>
      </c>
      <c r="D39" s="3" t="s">
        <v>1636</v>
      </c>
      <c r="E39" s="3" t="s">
        <v>1637</v>
      </c>
      <c r="F39" t="s">
        <v>14</v>
      </c>
      <c r="G39">
        <v>2214</v>
      </c>
      <c r="H39">
        <v>5</v>
      </c>
      <c r="I39">
        <v>0</v>
      </c>
      <c r="J39" s="11">
        <f t="shared" si="0"/>
        <v>5</v>
      </c>
      <c r="K39" s="2">
        <v>44985</v>
      </c>
      <c r="L39" t="s">
        <v>21</v>
      </c>
      <c r="M39" s="6">
        <v>0</v>
      </c>
      <c r="N39" s="8"/>
      <c r="O39" s="8">
        <v>1</v>
      </c>
      <c r="P39" s="8">
        <v>2</v>
      </c>
      <c r="Q39" s="8">
        <v>1</v>
      </c>
      <c r="R39" s="8">
        <v>1</v>
      </c>
      <c r="AC39" s="3">
        <f t="shared" si="1"/>
        <v>5</v>
      </c>
      <c r="AD39" s="38">
        <f t="shared" si="2"/>
        <v>5</v>
      </c>
    </row>
    <row r="40" spans="1:30" customFormat="1" x14ac:dyDescent="0.25">
      <c r="A40" t="s">
        <v>1742</v>
      </c>
      <c r="B40" s="1"/>
      <c r="C40" s="1" t="s">
        <v>1761</v>
      </c>
      <c r="D40" s="3" t="s">
        <v>1762</v>
      </c>
      <c r="E40" s="3" t="s">
        <v>1763</v>
      </c>
      <c r="F40" t="s">
        <v>14</v>
      </c>
      <c r="G40">
        <v>1507</v>
      </c>
      <c r="H40">
        <v>5</v>
      </c>
      <c r="I40">
        <v>0</v>
      </c>
      <c r="J40" s="11">
        <f t="shared" si="0"/>
        <v>5</v>
      </c>
      <c r="K40" s="2">
        <v>45915</v>
      </c>
      <c r="L40" t="s">
        <v>21</v>
      </c>
      <c r="M40" s="6">
        <v>0</v>
      </c>
      <c r="N40" s="8"/>
      <c r="O40" s="8">
        <v>1</v>
      </c>
      <c r="P40" s="8">
        <v>2</v>
      </c>
      <c r="Q40" s="8">
        <v>1</v>
      </c>
      <c r="R40" s="8"/>
      <c r="AC40" s="3">
        <f t="shared" si="1"/>
        <v>4</v>
      </c>
      <c r="AD40" s="38">
        <f t="shared" si="2"/>
        <v>4</v>
      </c>
    </row>
    <row r="41" spans="1:30" customFormat="1" x14ac:dyDescent="0.25">
      <c r="A41" t="s">
        <v>1897</v>
      </c>
      <c r="B41" s="1"/>
      <c r="C41" s="1" t="s">
        <v>1898</v>
      </c>
      <c r="D41" s="3" t="s">
        <v>1899</v>
      </c>
      <c r="E41" s="3" t="s">
        <v>1900</v>
      </c>
      <c r="F41" t="s">
        <v>15</v>
      </c>
      <c r="G41">
        <v>2899</v>
      </c>
      <c r="H41">
        <v>8</v>
      </c>
      <c r="I41">
        <v>0</v>
      </c>
      <c r="J41" s="11">
        <f t="shared" si="0"/>
        <v>8</v>
      </c>
      <c r="K41" s="2">
        <v>44186</v>
      </c>
      <c r="L41" t="s">
        <v>16</v>
      </c>
      <c r="M41" s="6">
        <v>0</v>
      </c>
      <c r="N41" s="8">
        <v>2</v>
      </c>
      <c r="O41" s="8">
        <v>2</v>
      </c>
      <c r="P41" s="8">
        <v>2</v>
      </c>
      <c r="Q41" s="8">
        <v>2</v>
      </c>
      <c r="R41" s="8"/>
      <c r="AC41" s="3">
        <f t="shared" si="1"/>
        <v>8</v>
      </c>
      <c r="AD41" s="38">
        <f t="shared" si="2"/>
        <v>8</v>
      </c>
    </row>
    <row r="42" spans="1:30" customFormat="1" x14ac:dyDescent="0.25">
      <c r="A42" t="s">
        <v>1968</v>
      </c>
      <c r="B42" s="1"/>
      <c r="C42" s="1" t="s">
        <v>1975</v>
      </c>
      <c r="D42" s="3" t="s">
        <v>1976</v>
      </c>
      <c r="E42" s="3" t="s">
        <v>1977</v>
      </c>
      <c r="F42" t="s">
        <v>15</v>
      </c>
      <c r="G42">
        <v>5447</v>
      </c>
      <c r="H42">
        <v>6</v>
      </c>
      <c r="I42">
        <v>0</v>
      </c>
      <c r="J42" s="11">
        <f t="shared" si="0"/>
        <v>6</v>
      </c>
      <c r="K42" s="2">
        <v>45421</v>
      </c>
      <c r="L42" t="s">
        <v>16</v>
      </c>
      <c r="M42" s="6">
        <v>2</v>
      </c>
      <c r="N42" s="8">
        <v>2</v>
      </c>
      <c r="O42" s="8">
        <v>2</v>
      </c>
      <c r="P42" s="8"/>
      <c r="Q42" s="8"/>
      <c r="R42" s="8"/>
      <c r="AC42" s="3">
        <f t="shared" si="1"/>
        <v>4</v>
      </c>
      <c r="AD42" s="38">
        <f t="shared" si="2"/>
        <v>4</v>
      </c>
    </row>
    <row r="43" spans="1:30" customFormat="1" x14ac:dyDescent="0.25">
      <c r="A43" t="s">
        <v>1996</v>
      </c>
      <c r="B43" s="1"/>
      <c r="C43" s="1" t="s">
        <v>2009</v>
      </c>
      <c r="D43" s="3" t="s">
        <v>2010</v>
      </c>
      <c r="E43" s="3" t="s">
        <v>2011</v>
      </c>
      <c r="F43" t="s">
        <v>14</v>
      </c>
      <c r="G43">
        <v>6186</v>
      </c>
      <c r="H43">
        <v>8</v>
      </c>
      <c r="I43">
        <v>0</v>
      </c>
      <c r="J43" s="11">
        <f t="shared" si="0"/>
        <v>8</v>
      </c>
      <c r="K43" s="2">
        <v>44600</v>
      </c>
      <c r="L43" t="s">
        <v>16</v>
      </c>
      <c r="M43" s="6">
        <v>5</v>
      </c>
      <c r="N43" s="8">
        <v>2</v>
      </c>
      <c r="O43" s="8">
        <v>1</v>
      </c>
      <c r="P43" s="8"/>
      <c r="Q43" s="8"/>
      <c r="R43" s="8"/>
      <c r="AC43" s="3">
        <f t="shared" si="1"/>
        <v>3</v>
      </c>
      <c r="AD43" s="38">
        <f t="shared" si="2"/>
        <v>3</v>
      </c>
    </row>
    <row r="44" spans="1:30" s="70" customFormat="1" x14ac:dyDescent="0.25">
      <c r="A44" s="70" t="s">
        <v>2124</v>
      </c>
      <c r="B44" s="71"/>
      <c r="C44" s="71"/>
      <c r="J44" s="77">
        <f>SUM(J2:J43)</f>
        <v>257</v>
      </c>
      <c r="M44" s="72">
        <f>SUM(M2:M43)</f>
        <v>41</v>
      </c>
      <c r="N44" s="74">
        <f t="shared" ref="N44:AB44" si="3">SUM(N2:N43)</f>
        <v>33</v>
      </c>
      <c r="O44" s="74">
        <f t="shared" si="3"/>
        <v>53</v>
      </c>
      <c r="P44" s="74">
        <f t="shared" si="3"/>
        <v>55</v>
      </c>
      <c r="Q44" s="74">
        <f t="shared" si="3"/>
        <v>32</v>
      </c>
      <c r="R44" s="74">
        <f t="shared" si="3"/>
        <v>11</v>
      </c>
      <c r="S44" s="70">
        <f t="shared" si="3"/>
        <v>0</v>
      </c>
      <c r="T44" s="70">
        <f t="shared" si="3"/>
        <v>0</v>
      </c>
      <c r="U44" s="70">
        <f t="shared" si="3"/>
        <v>0</v>
      </c>
      <c r="V44" s="70">
        <f t="shared" si="3"/>
        <v>0</v>
      </c>
      <c r="W44" s="70">
        <f t="shared" si="3"/>
        <v>0</v>
      </c>
      <c r="X44" s="70">
        <f t="shared" si="3"/>
        <v>0</v>
      </c>
      <c r="Y44" s="70">
        <f t="shared" si="3"/>
        <v>0</v>
      </c>
      <c r="Z44" s="70">
        <f t="shared" si="3"/>
        <v>0</v>
      </c>
      <c r="AA44" s="70">
        <f t="shared" si="3"/>
        <v>0</v>
      </c>
      <c r="AB44" s="70">
        <f t="shared" si="3"/>
        <v>0</v>
      </c>
      <c r="AC44" s="70">
        <f>SUM(AC2:AC43)</f>
        <v>184</v>
      </c>
      <c r="AD44" s="39">
        <f t="shared" ref="AD44" si="4">SUM(AD2:AD43)</f>
        <v>184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C5690-B762-45C7-ACCA-5DAA98F4D572}">
  <dimension ref="A1:AD48"/>
  <sheetViews>
    <sheetView workbookViewId="0">
      <selection activeCell="AC2" sqref="AC2"/>
    </sheetView>
  </sheetViews>
  <sheetFormatPr defaultColWidth="9.140625" defaultRowHeight="15" x14ac:dyDescent="0.25"/>
  <cols>
    <col min="1" max="1" width="18.42578125" style="3" bestFit="1" customWidth="1"/>
    <col min="2" max="2" width="11" style="1" bestFit="1" customWidth="1"/>
    <col min="3" max="3" width="16.28515625" style="1" bestFit="1" customWidth="1"/>
    <col min="4" max="4" width="19.42578125" style="3" customWidth="1"/>
    <col min="5" max="5" width="24.5703125" style="3" customWidth="1"/>
    <col min="6" max="6" width="3.85546875" style="3" bestFit="1" customWidth="1"/>
    <col min="7" max="7" width="7" style="3" bestFit="1" customWidth="1"/>
    <col min="8" max="8" width="4" style="3" bestFit="1" customWidth="1"/>
    <col min="9" max="9" width="3.85546875" style="3" bestFit="1" customWidth="1"/>
    <col min="10" max="10" width="6.85546875" style="38" bestFit="1" customWidth="1"/>
    <col min="11" max="11" width="10.7109375" style="3" bestFit="1" customWidth="1"/>
    <col min="12" max="12" width="11.5703125" style="3" bestFit="1" customWidth="1"/>
    <col min="13" max="13" width="3.85546875" style="73" bestFit="1" customWidth="1"/>
    <col min="14" max="18" width="6.5703125" style="75" bestFit="1" customWidth="1"/>
    <col min="19" max="27" width="6.5703125" style="3" bestFit="1" customWidth="1"/>
    <col min="28" max="28" width="6.85546875" style="3" bestFit="1" customWidth="1"/>
    <col min="29" max="29" width="9.85546875" style="3" bestFit="1" customWidth="1"/>
    <col min="30" max="30" width="7" style="38" bestFit="1" customWidth="1"/>
    <col min="31" max="16384" width="9.140625" style="3"/>
  </cols>
  <sheetData>
    <row r="1" spans="1:30" s="4" customFormat="1" ht="111.75" customHeight="1" x14ac:dyDescent="0.25">
      <c r="A1" s="4" t="s">
        <v>0</v>
      </c>
      <c r="B1" s="4" t="s">
        <v>2046</v>
      </c>
      <c r="C1" s="4" t="s">
        <v>1</v>
      </c>
      <c r="D1" s="4" t="s">
        <v>2</v>
      </c>
      <c r="E1" s="4" t="s">
        <v>3</v>
      </c>
      <c r="F1" s="5" t="s">
        <v>4</v>
      </c>
      <c r="G1" s="5" t="s">
        <v>2019</v>
      </c>
      <c r="H1" s="5" t="s">
        <v>5</v>
      </c>
      <c r="I1" s="5" t="s">
        <v>6</v>
      </c>
      <c r="J1" s="12" t="s">
        <v>2020</v>
      </c>
      <c r="K1" s="5" t="s">
        <v>7</v>
      </c>
      <c r="L1" s="4" t="s">
        <v>9</v>
      </c>
      <c r="M1" s="7" t="s">
        <v>8</v>
      </c>
      <c r="N1" s="9" t="s">
        <v>2037</v>
      </c>
      <c r="O1" s="9" t="s">
        <v>2021</v>
      </c>
      <c r="P1" s="9" t="s">
        <v>2022</v>
      </c>
      <c r="Q1" s="9" t="s">
        <v>2023</v>
      </c>
      <c r="R1" s="9" t="s">
        <v>2024</v>
      </c>
      <c r="S1" s="4" t="s">
        <v>2025</v>
      </c>
      <c r="T1" s="4" t="s">
        <v>2026</v>
      </c>
      <c r="U1" s="4" t="s">
        <v>2027</v>
      </c>
      <c r="V1" s="4" t="s">
        <v>2028</v>
      </c>
      <c r="W1" s="4" t="s">
        <v>2029</v>
      </c>
      <c r="X1" s="4" t="s">
        <v>2030</v>
      </c>
      <c r="Y1" s="4" t="s">
        <v>2031</v>
      </c>
      <c r="Z1" s="4" t="s">
        <v>2032</v>
      </c>
      <c r="AA1" s="4" t="s">
        <v>2033</v>
      </c>
      <c r="AB1" s="5" t="s">
        <v>2034</v>
      </c>
      <c r="AC1" s="5" t="s">
        <v>2035</v>
      </c>
      <c r="AD1" s="64" t="s">
        <v>2036</v>
      </c>
    </row>
    <row r="2" spans="1:30" customFormat="1" x14ac:dyDescent="0.25">
      <c r="A2" t="s">
        <v>48</v>
      </c>
      <c r="B2" s="1"/>
      <c r="C2" s="1" t="s">
        <v>73</v>
      </c>
      <c r="D2" s="3" t="s">
        <v>74</v>
      </c>
      <c r="E2" s="3" t="s">
        <v>75</v>
      </c>
      <c r="F2" t="s">
        <v>14</v>
      </c>
      <c r="G2">
        <v>3806</v>
      </c>
      <c r="H2">
        <v>12</v>
      </c>
      <c r="I2">
        <v>0</v>
      </c>
      <c r="J2" s="11">
        <f>SUM(H2,-I2)</f>
        <v>12</v>
      </c>
      <c r="K2" s="2">
        <v>45714</v>
      </c>
      <c r="L2" t="s">
        <v>76</v>
      </c>
      <c r="M2" s="6">
        <v>12</v>
      </c>
      <c r="N2" s="8"/>
      <c r="O2" s="8"/>
      <c r="P2" s="8"/>
      <c r="Q2" s="8"/>
      <c r="R2" s="8"/>
      <c r="AC2" s="3">
        <f>SUM(N2:AA2)</f>
        <v>0</v>
      </c>
      <c r="AD2" s="38">
        <f>SUM(N2:R2)</f>
        <v>0</v>
      </c>
    </row>
    <row r="3" spans="1:30" customFormat="1" x14ac:dyDescent="0.25">
      <c r="A3" t="s">
        <v>80</v>
      </c>
      <c r="B3" s="1"/>
      <c r="C3" s="1" t="s">
        <v>96</v>
      </c>
      <c r="D3" s="3" t="s">
        <v>97</v>
      </c>
      <c r="E3" s="3" t="s">
        <v>98</v>
      </c>
      <c r="F3" t="s">
        <v>15</v>
      </c>
      <c r="G3">
        <v>6374</v>
      </c>
      <c r="H3">
        <v>12</v>
      </c>
      <c r="I3">
        <v>0</v>
      </c>
      <c r="J3" s="11">
        <f t="shared" ref="J3:J47" si="0">SUM(H3,-I3)</f>
        <v>12</v>
      </c>
      <c r="K3" s="2">
        <v>45385</v>
      </c>
      <c r="L3" t="s">
        <v>21</v>
      </c>
      <c r="M3" s="6">
        <v>0</v>
      </c>
      <c r="N3" s="8"/>
      <c r="O3" s="8">
        <v>6</v>
      </c>
      <c r="P3" s="8">
        <v>6</v>
      </c>
      <c r="Q3" s="8"/>
      <c r="R3" s="8"/>
      <c r="AC3" s="3">
        <f t="shared" ref="AC3:AC47" si="1">SUM(N3:AA3)</f>
        <v>12</v>
      </c>
      <c r="AD3" s="38">
        <f t="shared" ref="AD3:AD47" si="2">SUM(N3:R3)</f>
        <v>12</v>
      </c>
    </row>
    <row r="4" spans="1:30" customFormat="1" x14ac:dyDescent="0.25">
      <c r="A4" t="s">
        <v>150</v>
      </c>
      <c r="B4" s="1" t="s">
        <v>151</v>
      </c>
      <c r="C4" s="1" t="s">
        <v>152</v>
      </c>
      <c r="D4" s="3" t="s">
        <v>153</v>
      </c>
      <c r="E4" s="3" t="s">
        <v>154</v>
      </c>
      <c r="F4" t="s">
        <v>15</v>
      </c>
      <c r="G4">
        <v>352840</v>
      </c>
      <c r="H4">
        <v>574</v>
      </c>
      <c r="I4">
        <v>0</v>
      </c>
      <c r="J4" s="11">
        <f t="shared" si="0"/>
        <v>574</v>
      </c>
      <c r="K4" s="2">
        <v>45533</v>
      </c>
      <c r="L4" t="s">
        <v>16</v>
      </c>
      <c r="M4" s="6">
        <v>0</v>
      </c>
      <c r="N4" s="8">
        <v>35</v>
      </c>
      <c r="O4" s="8">
        <v>40</v>
      </c>
      <c r="P4" s="8">
        <v>40</v>
      </c>
      <c r="Q4" s="8">
        <v>40</v>
      </c>
      <c r="R4" s="8">
        <v>40</v>
      </c>
      <c r="S4">
        <v>40</v>
      </c>
      <c r="T4">
        <v>40</v>
      </c>
      <c r="U4">
        <v>40</v>
      </c>
      <c r="V4">
        <v>40</v>
      </c>
      <c r="W4">
        <v>40</v>
      </c>
      <c r="X4">
        <v>40</v>
      </c>
      <c r="Y4">
        <v>40</v>
      </c>
      <c r="Z4">
        <v>40</v>
      </c>
      <c r="AA4">
        <v>40</v>
      </c>
      <c r="AB4">
        <v>19</v>
      </c>
      <c r="AC4" s="3">
        <f t="shared" si="1"/>
        <v>555</v>
      </c>
      <c r="AD4" s="38">
        <f t="shared" si="2"/>
        <v>195</v>
      </c>
    </row>
    <row r="5" spans="1:30" customFormat="1" x14ac:dyDescent="0.25">
      <c r="A5" t="s">
        <v>221</v>
      </c>
      <c r="B5" s="1"/>
      <c r="C5" s="1" t="s">
        <v>222</v>
      </c>
      <c r="D5" s="3" t="s">
        <v>223</v>
      </c>
      <c r="E5" s="3" t="s">
        <v>224</v>
      </c>
      <c r="F5" t="s">
        <v>14</v>
      </c>
      <c r="G5">
        <v>14251</v>
      </c>
      <c r="H5">
        <v>30</v>
      </c>
      <c r="I5">
        <v>0</v>
      </c>
      <c r="J5" s="11">
        <f t="shared" si="0"/>
        <v>30</v>
      </c>
      <c r="K5" s="2">
        <v>44799</v>
      </c>
      <c r="L5" t="s">
        <v>76</v>
      </c>
      <c r="M5" s="6">
        <v>1</v>
      </c>
      <c r="N5" s="8"/>
      <c r="O5" s="8"/>
      <c r="P5" s="8"/>
      <c r="Q5" s="8"/>
      <c r="R5" s="8"/>
      <c r="AC5" s="3">
        <f t="shared" si="1"/>
        <v>0</v>
      </c>
      <c r="AD5" s="38">
        <f t="shared" si="2"/>
        <v>0</v>
      </c>
    </row>
    <row r="6" spans="1:30" customFormat="1" x14ac:dyDescent="0.25">
      <c r="A6" t="s">
        <v>221</v>
      </c>
      <c r="B6" s="1"/>
      <c r="C6" s="1" t="s">
        <v>225</v>
      </c>
      <c r="D6" s="3" t="s">
        <v>226</v>
      </c>
      <c r="E6" s="3" t="s">
        <v>227</v>
      </c>
      <c r="F6" t="s">
        <v>14</v>
      </c>
      <c r="G6">
        <v>37852</v>
      </c>
      <c r="H6">
        <v>48</v>
      </c>
      <c r="I6">
        <v>0</v>
      </c>
      <c r="J6" s="11">
        <f t="shared" si="0"/>
        <v>48</v>
      </c>
      <c r="K6" s="2">
        <v>44938</v>
      </c>
      <c r="L6" t="s">
        <v>16</v>
      </c>
      <c r="M6" s="6">
        <v>14</v>
      </c>
      <c r="N6" s="8">
        <v>6</v>
      </c>
      <c r="O6" s="8"/>
      <c r="P6" s="8"/>
      <c r="Q6" s="8"/>
      <c r="R6" s="8"/>
      <c r="AC6" s="3">
        <f t="shared" si="1"/>
        <v>6</v>
      </c>
      <c r="AD6" s="38">
        <f t="shared" si="2"/>
        <v>6</v>
      </c>
    </row>
    <row r="7" spans="1:30" customFormat="1" x14ac:dyDescent="0.25">
      <c r="A7" t="s">
        <v>234</v>
      </c>
      <c r="B7" s="1"/>
      <c r="C7" s="1" t="s">
        <v>239</v>
      </c>
      <c r="D7" s="3" t="s">
        <v>240</v>
      </c>
      <c r="E7" s="3" t="s">
        <v>241</v>
      </c>
      <c r="F7" t="s">
        <v>14</v>
      </c>
      <c r="G7">
        <v>0</v>
      </c>
      <c r="H7">
        <v>21</v>
      </c>
      <c r="I7">
        <v>0</v>
      </c>
      <c r="J7" s="11">
        <f t="shared" si="0"/>
        <v>21</v>
      </c>
      <c r="K7" s="2">
        <v>38694</v>
      </c>
      <c r="L7" t="s">
        <v>16</v>
      </c>
      <c r="M7" s="6">
        <v>0</v>
      </c>
      <c r="N7" s="8"/>
      <c r="O7" s="8"/>
      <c r="P7" s="8"/>
      <c r="Q7" s="8"/>
      <c r="R7" s="8"/>
      <c r="AC7" s="3">
        <f t="shared" si="1"/>
        <v>0</v>
      </c>
      <c r="AD7" s="38">
        <f t="shared" si="2"/>
        <v>0</v>
      </c>
    </row>
    <row r="8" spans="1:30" customFormat="1" x14ac:dyDescent="0.25">
      <c r="A8" t="s">
        <v>234</v>
      </c>
      <c r="B8" s="1"/>
      <c r="C8" s="1" t="s">
        <v>245</v>
      </c>
      <c r="D8" s="3" t="s">
        <v>246</v>
      </c>
      <c r="E8" s="3" t="s">
        <v>247</v>
      </c>
      <c r="F8" t="s">
        <v>15</v>
      </c>
      <c r="G8">
        <v>87.16</v>
      </c>
      <c r="H8">
        <v>18</v>
      </c>
      <c r="I8">
        <v>1</v>
      </c>
      <c r="J8" s="11">
        <f t="shared" si="0"/>
        <v>17</v>
      </c>
      <c r="K8" s="2">
        <v>42628</v>
      </c>
      <c r="L8" t="s">
        <v>16</v>
      </c>
      <c r="M8" s="6">
        <v>0</v>
      </c>
      <c r="N8" s="8">
        <v>5</v>
      </c>
      <c r="O8" s="8">
        <v>7</v>
      </c>
      <c r="P8" s="8">
        <v>5</v>
      </c>
      <c r="Q8" s="8"/>
      <c r="R8" s="8"/>
      <c r="AC8" s="3">
        <f t="shared" si="1"/>
        <v>17</v>
      </c>
      <c r="AD8" s="38">
        <f t="shared" si="2"/>
        <v>17</v>
      </c>
    </row>
    <row r="9" spans="1:30" customFormat="1" x14ac:dyDescent="0.25">
      <c r="A9" t="s">
        <v>356</v>
      </c>
      <c r="B9" s="1"/>
      <c r="C9" s="1" t="s">
        <v>357</v>
      </c>
      <c r="D9" s="3" t="s">
        <v>358</v>
      </c>
      <c r="E9" s="3" t="s">
        <v>359</v>
      </c>
      <c r="F9" t="s">
        <v>15</v>
      </c>
      <c r="G9">
        <v>29216</v>
      </c>
      <c r="H9">
        <v>44</v>
      </c>
      <c r="I9">
        <v>0</v>
      </c>
      <c r="J9" s="11">
        <f t="shared" si="0"/>
        <v>44</v>
      </c>
      <c r="K9" s="2">
        <v>43903</v>
      </c>
      <c r="L9" t="s">
        <v>16</v>
      </c>
      <c r="M9" s="6">
        <v>4</v>
      </c>
      <c r="N9" s="8">
        <v>10</v>
      </c>
      <c r="O9" s="8">
        <v>10</v>
      </c>
      <c r="P9" s="8">
        <v>9</v>
      </c>
      <c r="Q9" s="8"/>
      <c r="R9" s="8"/>
      <c r="AC9" s="3">
        <f t="shared" si="1"/>
        <v>29</v>
      </c>
      <c r="AD9" s="38">
        <f t="shared" si="2"/>
        <v>29</v>
      </c>
    </row>
    <row r="10" spans="1:30" customFormat="1" x14ac:dyDescent="0.25">
      <c r="A10" t="s">
        <v>356</v>
      </c>
      <c r="B10" s="1"/>
      <c r="C10" s="1" t="s">
        <v>396</v>
      </c>
      <c r="D10" s="3" t="s">
        <v>397</v>
      </c>
      <c r="E10" s="3" t="s">
        <v>398</v>
      </c>
      <c r="F10" t="s">
        <v>15</v>
      </c>
      <c r="G10">
        <v>55811</v>
      </c>
      <c r="H10">
        <v>96</v>
      </c>
      <c r="I10">
        <v>0</v>
      </c>
      <c r="J10" s="11">
        <f t="shared" si="0"/>
        <v>96</v>
      </c>
      <c r="K10" s="2">
        <v>45414</v>
      </c>
      <c r="L10" t="s">
        <v>16</v>
      </c>
      <c r="M10" s="6">
        <v>31</v>
      </c>
      <c r="N10" s="8">
        <v>2</v>
      </c>
      <c r="O10" s="8">
        <v>30</v>
      </c>
      <c r="P10" s="8">
        <v>30</v>
      </c>
      <c r="Q10" s="8">
        <v>3</v>
      </c>
      <c r="R10" s="8"/>
      <c r="AC10" s="3">
        <f t="shared" si="1"/>
        <v>65</v>
      </c>
      <c r="AD10" s="38">
        <f t="shared" si="2"/>
        <v>65</v>
      </c>
    </row>
    <row r="11" spans="1:30" customFormat="1" x14ac:dyDescent="0.25">
      <c r="A11" t="s">
        <v>356</v>
      </c>
      <c r="B11" s="1"/>
      <c r="C11" s="1" t="s">
        <v>402</v>
      </c>
      <c r="D11" s="3" t="s">
        <v>403</v>
      </c>
      <c r="E11" s="3" t="s">
        <v>404</v>
      </c>
      <c r="F11" t="s">
        <v>14</v>
      </c>
      <c r="G11">
        <v>9555</v>
      </c>
      <c r="H11">
        <v>19</v>
      </c>
      <c r="I11">
        <v>0</v>
      </c>
      <c r="J11" s="11">
        <f t="shared" si="0"/>
        <v>19</v>
      </c>
      <c r="K11" s="2">
        <v>45601</v>
      </c>
      <c r="L11" t="s">
        <v>16</v>
      </c>
      <c r="M11" s="6">
        <v>0</v>
      </c>
      <c r="N11" s="8">
        <v>9</v>
      </c>
      <c r="O11" s="8">
        <v>10</v>
      </c>
      <c r="P11" s="8"/>
      <c r="Q11" s="8"/>
      <c r="R11" s="8"/>
      <c r="AC11" s="3">
        <f t="shared" si="1"/>
        <v>19</v>
      </c>
      <c r="AD11" s="38">
        <f t="shared" si="2"/>
        <v>19</v>
      </c>
    </row>
    <row r="12" spans="1:30" customFormat="1" x14ac:dyDescent="0.25">
      <c r="A12" t="s">
        <v>422</v>
      </c>
      <c r="B12" s="1"/>
      <c r="C12" s="1" t="s">
        <v>427</v>
      </c>
      <c r="D12" s="3" t="s">
        <v>428</v>
      </c>
      <c r="E12" s="3" t="s">
        <v>429</v>
      </c>
      <c r="F12" t="s">
        <v>14</v>
      </c>
      <c r="G12">
        <v>7147</v>
      </c>
      <c r="H12">
        <v>19</v>
      </c>
      <c r="I12">
        <v>0</v>
      </c>
      <c r="J12" s="11">
        <f t="shared" si="0"/>
        <v>19</v>
      </c>
      <c r="K12" s="2">
        <v>44635</v>
      </c>
      <c r="L12" t="s">
        <v>76</v>
      </c>
      <c r="M12" s="6">
        <v>19</v>
      </c>
      <c r="N12" s="8"/>
      <c r="O12" s="8"/>
      <c r="P12" s="8"/>
      <c r="Q12" s="8"/>
      <c r="R12" s="8"/>
      <c r="AC12" s="3">
        <f t="shared" si="1"/>
        <v>0</v>
      </c>
      <c r="AD12" s="38">
        <f t="shared" si="2"/>
        <v>0</v>
      </c>
    </row>
    <row r="13" spans="1:30" customFormat="1" x14ac:dyDescent="0.25">
      <c r="A13" t="s">
        <v>469</v>
      </c>
      <c r="B13" s="1"/>
      <c r="C13" s="1" t="s">
        <v>473</v>
      </c>
      <c r="D13" s="3" t="s">
        <v>474</v>
      </c>
      <c r="E13" s="3" t="s">
        <v>475</v>
      </c>
      <c r="F13" t="s">
        <v>15</v>
      </c>
      <c r="G13">
        <v>10057</v>
      </c>
      <c r="H13">
        <v>19</v>
      </c>
      <c r="I13">
        <v>0</v>
      </c>
      <c r="J13" s="11">
        <f t="shared" si="0"/>
        <v>19</v>
      </c>
      <c r="K13" s="2">
        <v>44308</v>
      </c>
      <c r="L13" t="s">
        <v>16</v>
      </c>
      <c r="M13" s="6">
        <v>3</v>
      </c>
      <c r="N13" s="8">
        <v>5</v>
      </c>
      <c r="O13" s="8">
        <v>5</v>
      </c>
      <c r="P13" s="8">
        <v>1</v>
      </c>
      <c r="Q13" s="8"/>
      <c r="R13" s="8"/>
      <c r="AC13" s="3">
        <f t="shared" si="1"/>
        <v>11</v>
      </c>
      <c r="AD13" s="38">
        <f t="shared" si="2"/>
        <v>11</v>
      </c>
    </row>
    <row r="14" spans="1:30" customFormat="1" x14ac:dyDescent="0.25">
      <c r="A14" t="s">
        <v>469</v>
      </c>
      <c r="B14" s="1"/>
      <c r="C14" s="1" t="s">
        <v>476</v>
      </c>
      <c r="D14" s="3" t="s">
        <v>477</v>
      </c>
      <c r="E14" s="3" t="s">
        <v>478</v>
      </c>
      <c r="F14" t="s">
        <v>14</v>
      </c>
      <c r="G14">
        <v>11344</v>
      </c>
      <c r="H14">
        <v>33</v>
      </c>
      <c r="I14">
        <v>0</v>
      </c>
      <c r="J14" s="11">
        <f t="shared" si="0"/>
        <v>33</v>
      </c>
      <c r="K14" s="2">
        <v>44886</v>
      </c>
      <c r="L14" t="s">
        <v>21</v>
      </c>
      <c r="M14" s="6">
        <v>0</v>
      </c>
      <c r="N14" s="8"/>
      <c r="O14" s="8"/>
      <c r="P14" s="8">
        <v>3</v>
      </c>
      <c r="Q14" s="8">
        <v>10</v>
      </c>
      <c r="R14" s="8">
        <v>10</v>
      </c>
      <c r="S14" s="13">
        <v>10</v>
      </c>
      <c r="AC14" s="3">
        <f t="shared" si="1"/>
        <v>33</v>
      </c>
      <c r="AD14" s="38">
        <f t="shared" si="2"/>
        <v>23</v>
      </c>
    </row>
    <row r="15" spans="1:30" customFormat="1" x14ac:dyDescent="0.25">
      <c r="A15" t="s">
        <v>469</v>
      </c>
      <c r="B15" s="1"/>
      <c r="C15" s="1" t="s">
        <v>485</v>
      </c>
      <c r="D15" s="3" t="s">
        <v>486</v>
      </c>
      <c r="E15" s="3" t="s">
        <v>487</v>
      </c>
      <c r="F15" t="s">
        <v>15</v>
      </c>
      <c r="G15">
        <v>7943</v>
      </c>
      <c r="H15">
        <v>15</v>
      </c>
      <c r="I15">
        <v>0</v>
      </c>
      <c r="J15" s="11">
        <f t="shared" si="0"/>
        <v>15</v>
      </c>
      <c r="K15" s="2">
        <v>46091</v>
      </c>
      <c r="L15" t="s">
        <v>21</v>
      </c>
      <c r="M15" s="6">
        <v>0</v>
      </c>
      <c r="N15" s="8"/>
      <c r="O15" s="8"/>
      <c r="P15" s="8">
        <v>5</v>
      </c>
      <c r="Q15" s="8">
        <v>5</v>
      </c>
      <c r="R15" s="8">
        <v>5</v>
      </c>
      <c r="AC15" s="3">
        <f t="shared" si="1"/>
        <v>15</v>
      </c>
      <c r="AD15" s="38">
        <f t="shared" si="2"/>
        <v>15</v>
      </c>
    </row>
    <row r="16" spans="1:30" customFormat="1" x14ac:dyDescent="0.25">
      <c r="A16" t="s">
        <v>499</v>
      </c>
      <c r="B16" s="1"/>
      <c r="C16" s="1" t="s">
        <v>500</v>
      </c>
      <c r="D16" s="3" t="s">
        <v>501</v>
      </c>
      <c r="E16" s="3" t="s">
        <v>502</v>
      </c>
      <c r="F16" t="s">
        <v>15</v>
      </c>
      <c r="G16">
        <v>9763</v>
      </c>
      <c r="H16">
        <v>18</v>
      </c>
      <c r="I16">
        <v>0</v>
      </c>
      <c r="J16" s="11">
        <f t="shared" si="0"/>
        <v>18</v>
      </c>
      <c r="K16" s="2">
        <v>44057</v>
      </c>
      <c r="L16" t="s">
        <v>16</v>
      </c>
      <c r="M16" s="6">
        <v>0</v>
      </c>
      <c r="N16" s="8">
        <v>3</v>
      </c>
      <c r="O16" s="8">
        <v>5</v>
      </c>
      <c r="P16" s="8">
        <v>5</v>
      </c>
      <c r="Q16" s="8">
        <v>5</v>
      </c>
      <c r="R16" s="8"/>
      <c r="AC16" s="3">
        <f t="shared" si="1"/>
        <v>18</v>
      </c>
      <c r="AD16" s="38">
        <f t="shared" si="2"/>
        <v>18</v>
      </c>
    </row>
    <row r="17" spans="1:30" customFormat="1" x14ac:dyDescent="0.25">
      <c r="A17" t="s">
        <v>530</v>
      </c>
      <c r="B17" s="1"/>
      <c r="C17" s="1" t="s">
        <v>534</v>
      </c>
      <c r="D17" s="3" t="s">
        <v>535</v>
      </c>
      <c r="E17" s="3" t="s">
        <v>536</v>
      </c>
      <c r="F17" t="s">
        <v>15</v>
      </c>
      <c r="G17">
        <v>6350</v>
      </c>
      <c r="H17">
        <v>16</v>
      </c>
      <c r="I17">
        <v>0</v>
      </c>
      <c r="J17" s="11">
        <f t="shared" si="0"/>
        <v>16</v>
      </c>
      <c r="K17" s="2">
        <v>45916</v>
      </c>
      <c r="L17" t="s">
        <v>21</v>
      </c>
      <c r="M17" s="6">
        <v>0</v>
      </c>
      <c r="N17" s="8">
        <v>5</v>
      </c>
      <c r="O17" s="8">
        <v>6</v>
      </c>
      <c r="P17" s="8">
        <v>5</v>
      </c>
      <c r="Q17" s="8"/>
      <c r="R17" s="8"/>
      <c r="AC17" s="3">
        <f t="shared" si="1"/>
        <v>16</v>
      </c>
      <c r="AD17" s="38">
        <f t="shared" si="2"/>
        <v>16</v>
      </c>
    </row>
    <row r="18" spans="1:30" customFormat="1" x14ac:dyDescent="0.25">
      <c r="A18" t="s">
        <v>610</v>
      </c>
      <c r="B18" s="1"/>
      <c r="C18" s="1" t="s">
        <v>624</v>
      </c>
      <c r="D18" s="3" t="s">
        <v>625</v>
      </c>
      <c r="E18" s="3" t="s">
        <v>626</v>
      </c>
      <c r="F18" t="s">
        <v>14</v>
      </c>
      <c r="G18">
        <v>1806</v>
      </c>
      <c r="H18">
        <v>18</v>
      </c>
      <c r="I18">
        <v>0</v>
      </c>
      <c r="J18" s="11">
        <f t="shared" si="0"/>
        <v>18</v>
      </c>
      <c r="K18" s="2">
        <v>44204</v>
      </c>
      <c r="L18" t="s">
        <v>16</v>
      </c>
      <c r="M18" s="6">
        <v>0</v>
      </c>
      <c r="N18" s="8">
        <v>6</v>
      </c>
      <c r="O18" s="8">
        <v>6</v>
      </c>
      <c r="P18" s="8">
        <v>6</v>
      </c>
      <c r="Q18" s="8"/>
      <c r="R18" s="8"/>
      <c r="AC18" s="3">
        <f t="shared" si="1"/>
        <v>18</v>
      </c>
      <c r="AD18" s="38">
        <f t="shared" si="2"/>
        <v>18</v>
      </c>
    </row>
    <row r="19" spans="1:30" customFormat="1" x14ac:dyDescent="0.25">
      <c r="A19" t="s">
        <v>610</v>
      </c>
      <c r="B19" s="1"/>
      <c r="C19" s="1" t="s">
        <v>630</v>
      </c>
      <c r="D19" s="3" t="s">
        <v>631</v>
      </c>
      <c r="E19" s="3" t="s">
        <v>632</v>
      </c>
      <c r="F19" t="s">
        <v>14</v>
      </c>
      <c r="G19">
        <v>2642</v>
      </c>
      <c r="H19">
        <v>11</v>
      </c>
      <c r="I19">
        <v>0</v>
      </c>
      <c r="J19" s="11">
        <f t="shared" si="0"/>
        <v>11</v>
      </c>
      <c r="K19" s="2">
        <v>44813</v>
      </c>
      <c r="L19" t="s">
        <v>76</v>
      </c>
      <c r="M19" s="6">
        <v>11</v>
      </c>
      <c r="N19" s="8"/>
      <c r="O19" s="8"/>
      <c r="P19" s="8"/>
      <c r="Q19" s="8"/>
      <c r="R19" s="8"/>
      <c r="AC19" s="3">
        <f t="shared" si="1"/>
        <v>0</v>
      </c>
      <c r="AD19" s="38">
        <f t="shared" si="2"/>
        <v>0</v>
      </c>
    </row>
    <row r="20" spans="1:30" customFormat="1" x14ac:dyDescent="0.25">
      <c r="A20" t="s">
        <v>610</v>
      </c>
      <c r="B20" s="1"/>
      <c r="C20" s="1" t="s">
        <v>639</v>
      </c>
      <c r="D20" s="3" t="s">
        <v>640</v>
      </c>
      <c r="E20" s="3" t="s">
        <v>641</v>
      </c>
      <c r="F20" t="s">
        <v>14</v>
      </c>
      <c r="G20">
        <v>510</v>
      </c>
      <c r="H20">
        <v>15</v>
      </c>
      <c r="I20">
        <v>4</v>
      </c>
      <c r="J20" s="11">
        <f t="shared" si="0"/>
        <v>11</v>
      </c>
      <c r="K20" s="2">
        <v>45058</v>
      </c>
      <c r="L20" t="s">
        <v>21</v>
      </c>
      <c r="M20" s="6">
        <v>0</v>
      </c>
      <c r="N20" s="8">
        <v>5</v>
      </c>
      <c r="O20" s="8">
        <v>6</v>
      </c>
      <c r="P20" s="8"/>
      <c r="Q20" s="8"/>
      <c r="R20" s="8"/>
      <c r="AC20" s="3">
        <f t="shared" si="1"/>
        <v>11</v>
      </c>
      <c r="AD20" s="38">
        <f t="shared" si="2"/>
        <v>11</v>
      </c>
    </row>
    <row r="21" spans="1:30" customFormat="1" x14ac:dyDescent="0.25">
      <c r="A21" t="s">
        <v>610</v>
      </c>
      <c r="B21" s="1"/>
      <c r="C21" s="1" t="s">
        <v>654</v>
      </c>
      <c r="D21" s="3" t="s">
        <v>655</v>
      </c>
      <c r="E21" s="3" t="s">
        <v>656</v>
      </c>
      <c r="F21" t="s">
        <v>14</v>
      </c>
      <c r="G21">
        <v>1280</v>
      </c>
      <c r="H21">
        <v>16</v>
      </c>
      <c r="I21">
        <v>0</v>
      </c>
      <c r="J21" s="11">
        <f t="shared" si="0"/>
        <v>16</v>
      </c>
      <c r="K21" s="2">
        <v>45723</v>
      </c>
      <c r="L21" t="s">
        <v>16</v>
      </c>
      <c r="M21" s="6">
        <v>16</v>
      </c>
      <c r="N21" s="8"/>
      <c r="O21" s="8"/>
      <c r="P21" s="8"/>
      <c r="Q21" s="8"/>
      <c r="R21" s="8"/>
      <c r="AC21" s="3">
        <f t="shared" si="1"/>
        <v>0</v>
      </c>
      <c r="AD21" s="38">
        <f t="shared" si="2"/>
        <v>0</v>
      </c>
    </row>
    <row r="22" spans="1:30" customFormat="1" x14ac:dyDescent="0.25">
      <c r="A22" t="s">
        <v>685</v>
      </c>
      <c r="B22" s="1"/>
      <c r="C22" s="1" t="s">
        <v>694</v>
      </c>
      <c r="D22" s="3" t="s">
        <v>695</v>
      </c>
      <c r="E22" s="3" t="s">
        <v>696</v>
      </c>
      <c r="F22" t="s">
        <v>14</v>
      </c>
      <c r="G22">
        <v>0</v>
      </c>
      <c r="H22">
        <v>302</v>
      </c>
      <c r="I22">
        <v>319</v>
      </c>
      <c r="J22" s="11">
        <f t="shared" si="0"/>
        <v>-17</v>
      </c>
      <c r="K22" s="2">
        <v>41093</v>
      </c>
      <c r="L22" t="s">
        <v>16</v>
      </c>
      <c r="M22" s="6">
        <v>0</v>
      </c>
      <c r="N22" s="8"/>
      <c r="O22" s="8"/>
      <c r="P22" s="8"/>
      <c r="Q22" s="8"/>
      <c r="R22" s="8"/>
      <c r="AC22" s="3">
        <f t="shared" si="1"/>
        <v>0</v>
      </c>
      <c r="AD22" s="38">
        <f t="shared" si="2"/>
        <v>0</v>
      </c>
    </row>
    <row r="23" spans="1:30" customFormat="1" x14ac:dyDescent="0.25">
      <c r="A23" t="s">
        <v>685</v>
      </c>
      <c r="B23" s="1"/>
      <c r="C23" s="1" t="s">
        <v>721</v>
      </c>
      <c r="D23" s="3" t="s">
        <v>722</v>
      </c>
      <c r="E23" s="3" t="s">
        <v>723</v>
      </c>
      <c r="F23" t="s">
        <v>14</v>
      </c>
      <c r="G23">
        <v>1463</v>
      </c>
      <c r="H23">
        <v>24</v>
      </c>
      <c r="I23">
        <v>0</v>
      </c>
      <c r="J23" s="11">
        <f t="shared" si="0"/>
        <v>24</v>
      </c>
      <c r="K23" s="2">
        <v>44351</v>
      </c>
      <c r="L23" t="s">
        <v>21</v>
      </c>
      <c r="M23" s="6">
        <v>0</v>
      </c>
      <c r="N23" s="8"/>
      <c r="O23" s="8">
        <v>12</v>
      </c>
      <c r="P23" s="8">
        <v>12</v>
      </c>
      <c r="Q23" s="8"/>
      <c r="R23" s="8"/>
      <c r="AC23" s="3">
        <f t="shared" si="1"/>
        <v>24</v>
      </c>
      <c r="AD23" s="38">
        <f t="shared" si="2"/>
        <v>24</v>
      </c>
    </row>
    <row r="24" spans="1:30" customFormat="1" x14ac:dyDescent="0.25">
      <c r="A24" t="s">
        <v>685</v>
      </c>
      <c r="B24" s="1"/>
      <c r="C24" s="1" t="s">
        <v>738</v>
      </c>
      <c r="D24" s="3" t="s">
        <v>739</v>
      </c>
      <c r="E24" s="3" t="s">
        <v>740</v>
      </c>
      <c r="F24" t="s">
        <v>15</v>
      </c>
      <c r="G24">
        <v>20437</v>
      </c>
      <c r="H24">
        <v>81</v>
      </c>
      <c r="I24">
        <v>0</v>
      </c>
      <c r="J24" s="11">
        <f t="shared" si="0"/>
        <v>81</v>
      </c>
      <c r="K24" s="2">
        <v>44902</v>
      </c>
      <c r="L24" t="s">
        <v>21</v>
      </c>
      <c r="M24" s="6">
        <v>0</v>
      </c>
      <c r="N24" s="8"/>
      <c r="O24" s="8">
        <v>20</v>
      </c>
      <c r="P24" s="8">
        <v>20</v>
      </c>
      <c r="Q24" s="8">
        <v>20</v>
      </c>
      <c r="R24" s="8">
        <v>21</v>
      </c>
      <c r="AC24" s="3">
        <f t="shared" si="1"/>
        <v>81</v>
      </c>
      <c r="AD24" s="38">
        <f t="shared" si="2"/>
        <v>81</v>
      </c>
    </row>
    <row r="25" spans="1:30" customFormat="1" x14ac:dyDescent="0.25">
      <c r="A25" t="s">
        <v>685</v>
      </c>
      <c r="B25" s="1"/>
      <c r="C25" s="1" t="s">
        <v>777</v>
      </c>
      <c r="D25" s="3" t="s">
        <v>778</v>
      </c>
      <c r="E25" s="3" t="s">
        <v>779</v>
      </c>
      <c r="F25" t="s">
        <v>14</v>
      </c>
      <c r="G25">
        <v>1262</v>
      </c>
      <c r="H25">
        <v>16</v>
      </c>
      <c r="I25">
        <v>0</v>
      </c>
      <c r="J25" s="11">
        <f t="shared" si="0"/>
        <v>16</v>
      </c>
      <c r="K25" s="2">
        <v>45176</v>
      </c>
      <c r="L25" t="s">
        <v>21</v>
      </c>
      <c r="M25" s="6">
        <v>0</v>
      </c>
      <c r="N25" s="8"/>
      <c r="O25" s="8">
        <v>2</v>
      </c>
      <c r="P25" s="8">
        <v>7</v>
      </c>
      <c r="Q25" s="8">
        <v>7</v>
      </c>
      <c r="R25" s="8"/>
      <c r="AC25" s="3">
        <f t="shared" si="1"/>
        <v>16</v>
      </c>
      <c r="AD25" s="38">
        <f t="shared" si="2"/>
        <v>16</v>
      </c>
    </row>
    <row r="26" spans="1:30" customFormat="1" x14ac:dyDescent="0.25">
      <c r="A26" t="s">
        <v>685</v>
      </c>
      <c r="B26" s="1"/>
      <c r="C26" s="1" t="s">
        <v>807</v>
      </c>
      <c r="D26" s="3" t="s">
        <v>808</v>
      </c>
      <c r="E26" s="3" t="s">
        <v>809</v>
      </c>
      <c r="F26" t="s">
        <v>14</v>
      </c>
      <c r="G26">
        <v>1251</v>
      </c>
      <c r="H26">
        <v>11</v>
      </c>
      <c r="I26">
        <v>0</v>
      </c>
      <c r="J26" s="11">
        <f t="shared" si="0"/>
        <v>11</v>
      </c>
      <c r="K26" s="2">
        <v>45499</v>
      </c>
      <c r="L26" t="s">
        <v>16</v>
      </c>
      <c r="M26" s="6">
        <v>0</v>
      </c>
      <c r="N26" s="8">
        <v>3</v>
      </c>
      <c r="O26" s="8">
        <v>3</v>
      </c>
      <c r="P26" s="8">
        <v>3</v>
      </c>
      <c r="Q26" s="8">
        <v>2</v>
      </c>
      <c r="R26" s="8"/>
      <c r="AC26" s="3">
        <f t="shared" si="1"/>
        <v>11</v>
      </c>
      <c r="AD26" s="38">
        <f t="shared" si="2"/>
        <v>11</v>
      </c>
    </row>
    <row r="27" spans="1:30" customFormat="1" x14ac:dyDescent="0.25">
      <c r="A27" t="s">
        <v>685</v>
      </c>
      <c r="B27" s="1"/>
      <c r="C27" s="1" t="s">
        <v>819</v>
      </c>
      <c r="D27" s="3" t="s">
        <v>820</v>
      </c>
      <c r="E27" s="3" t="s">
        <v>821</v>
      </c>
      <c r="F27" t="s">
        <v>15</v>
      </c>
      <c r="G27">
        <v>5043</v>
      </c>
      <c r="H27">
        <v>17</v>
      </c>
      <c r="I27">
        <v>0</v>
      </c>
      <c r="J27" s="11">
        <f t="shared" si="0"/>
        <v>17</v>
      </c>
      <c r="K27" s="2">
        <v>45681</v>
      </c>
      <c r="L27" t="s">
        <v>21</v>
      </c>
      <c r="M27" s="6">
        <v>0</v>
      </c>
      <c r="N27" s="8"/>
      <c r="O27" s="8"/>
      <c r="P27" s="8">
        <v>5</v>
      </c>
      <c r="Q27" s="8">
        <v>7</v>
      </c>
      <c r="R27" s="8">
        <v>5</v>
      </c>
      <c r="AC27" s="3">
        <f t="shared" si="1"/>
        <v>17</v>
      </c>
      <c r="AD27" s="38">
        <f t="shared" si="2"/>
        <v>17</v>
      </c>
    </row>
    <row r="28" spans="1:30" customFormat="1" x14ac:dyDescent="0.25">
      <c r="A28" t="s">
        <v>685</v>
      </c>
      <c r="B28" s="1"/>
      <c r="C28" s="1" t="s">
        <v>834</v>
      </c>
      <c r="D28" s="3" t="s">
        <v>835</v>
      </c>
      <c r="E28" s="3" t="s">
        <v>836</v>
      </c>
      <c r="F28" t="s">
        <v>14</v>
      </c>
      <c r="G28">
        <v>641</v>
      </c>
      <c r="H28">
        <v>14</v>
      </c>
      <c r="I28">
        <v>0</v>
      </c>
      <c r="J28" s="11">
        <f t="shared" si="0"/>
        <v>14</v>
      </c>
      <c r="K28" s="2">
        <v>45757</v>
      </c>
      <c r="L28" t="s">
        <v>21</v>
      </c>
      <c r="M28" s="6">
        <v>0</v>
      </c>
      <c r="N28" s="8"/>
      <c r="O28" s="8">
        <v>4</v>
      </c>
      <c r="P28" s="8">
        <v>5</v>
      </c>
      <c r="Q28" s="8">
        <v>5</v>
      </c>
      <c r="R28" s="8"/>
      <c r="AC28" s="3">
        <f t="shared" si="1"/>
        <v>14</v>
      </c>
      <c r="AD28" s="38">
        <f t="shared" si="2"/>
        <v>14</v>
      </c>
    </row>
    <row r="29" spans="1:30" customFormat="1" x14ac:dyDescent="0.25">
      <c r="A29" t="s">
        <v>685</v>
      </c>
      <c r="B29" s="1"/>
      <c r="C29" s="1" t="s">
        <v>843</v>
      </c>
      <c r="D29" s="3" t="s">
        <v>844</v>
      </c>
      <c r="E29" s="3" t="s">
        <v>845</v>
      </c>
      <c r="F29" t="s">
        <v>14</v>
      </c>
      <c r="G29">
        <v>8387</v>
      </c>
      <c r="H29">
        <v>22</v>
      </c>
      <c r="I29">
        <v>0</v>
      </c>
      <c r="J29" s="11">
        <f t="shared" si="0"/>
        <v>22</v>
      </c>
      <c r="K29" s="2">
        <v>45818</v>
      </c>
      <c r="L29" t="s">
        <v>21</v>
      </c>
      <c r="M29" s="6">
        <v>0</v>
      </c>
      <c r="N29" s="8"/>
      <c r="O29" s="8">
        <v>4</v>
      </c>
      <c r="P29" s="8">
        <v>6</v>
      </c>
      <c r="Q29" s="8">
        <v>6</v>
      </c>
      <c r="R29" s="8">
        <v>6</v>
      </c>
      <c r="AC29" s="3">
        <f t="shared" si="1"/>
        <v>22</v>
      </c>
      <c r="AD29" s="38">
        <f t="shared" si="2"/>
        <v>22</v>
      </c>
    </row>
    <row r="30" spans="1:30" customFormat="1" x14ac:dyDescent="0.25">
      <c r="A30" t="s">
        <v>973</v>
      </c>
      <c r="B30" s="1" t="s">
        <v>974</v>
      </c>
      <c r="C30" s="1" t="s">
        <v>975</v>
      </c>
      <c r="D30" s="3" t="s">
        <v>976</v>
      </c>
      <c r="E30" s="3" t="s">
        <v>977</v>
      </c>
      <c r="F30" t="s">
        <v>15</v>
      </c>
      <c r="G30">
        <v>23909</v>
      </c>
      <c r="H30">
        <v>44</v>
      </c>
      <c r="I30">
        <v>0</v>
      </c>
      <c r="J30" s="11">
        <f t="shared" si="0"/>
        <v>44</v>
      </c>
      <c r="K30" s="2">
        <v>43622</v>
      </c>
      <c r="L30" t="s">
        <v>16</v>
      </c>
      <c r="M30" s="6">
        <v>0</v>
      </c>
      <c r="N30" s="8">
        <v>5</v>
      </c>
      <c r="O30" s="8">
        <v>5</v>
      </c>
      <c r="P30" s="8">
        <v>1</v>
      </c>
      <c r="Q30" s="8"/>
      <c r="R30" s="8"/>
      <c r="AC30" s="3">
        <f t="shared" si="1"/>
        <v>11</v>
      </c>
      <c r="AD30" s="38">
        <f t="shared" si="2"/>
        <v>11</v>
      </c>
    </row>
    <row r="31" spans="1:30" customFormat="1" x14ac:dyDescent="0.25">
      <c r="A31" t="s">
        <v>1083</v>
      </c>
      <c r="B31" s="1"/>
      <c r="C31" s="1" t="s">
        <v>1084</v>
      </c>
      <c r="D31" s="3" t="s">
        <v>1085</v>
      </c>
      <c r="E31" s="3" t="s">
        <v>1086</v>
      </c>
      <c r="F31" t="s">
        <v>14</v>
      </c>
      <c r="G31">
        <v>4685</v>
      </c>
      <c r="H31">
        <v>11</v>
      </c>
      <c r="I31">
        <v>0</v>
      </c>
      <c r="J31" s="11">
        <f t="shared" si="0"/>
        <v>11</v>
      </c>
      <c r="K31" s="2">
        <v>43256</v>
      </c>
      <c r="L31" t="s">
        <v>16</v>
      </c>
      <c r="M31" s="6">
        <v>0</v>
      </c>
      <c r="N31" s="8"/>
      <c r="O31" s="8"/>
      <c r="P31" s="8"/>
      <c r="Q31" s="8"/>
      <c r="R31" s="8"/>
      <c r="AC31" s="3">
        <f t="shared" si="1"/>
        <v>0</v>
      </c>
      <c r="AD31" s="38">
        <f t="shared" si="2"/>
        <v>0</v>
      </c>
    </row>
    <row r="32" spans="1:30" customFormat="1" x14ac:dyDescent="0.25">
      <c r="A32" t="s">
        <v>1083</v>
      </c>
      <c r="B32" s="1"/>
      <c r="C32" s="1" t="s">
        <v>1090</v>
      </c>
      <c r="D32" s="3" t="s">
        <v>1091</v>
      </c>
      <c r="E32" s="3" t="s">
        <v>1092</v>
      </c>
      <c r="F32" t="s">
        <v>15</v>
      </c>
      <c r="G32">
        <v>8599</v>
      </c>
      <c r="H32">
        <v>12</v>
      </c>
      <c r="I32">
        <v>0</v>
      </c>
      <c r="J32" s="11">
        <f t="shared" si="0"/>
        <v>12</v>
      </c>
      <c r="K32" s="2">
        <v>45526</v>
      </c>
      <c r="L32" t="s">
        <v>76</v>
      </c>
      <c r="M32" s="6">
        <v>12</v>
      </c>
      <c r="N32" s="8"/>
      <c r="O32" s="8"/>
      <c r="P32" s="8"/>
      <c r="Q32" s="8"/>
      <c r="R32" s="8"/>
      <c r="AC32" s="3">
        <f t="shared" si="1"/>
        <v>0</v>
      </c>
      <c r="AD32" s="38">
        <f t="shared" si="2"/>
        <v>0</v>
      </c>
    </row>
    <row r="33" spans="1:30" customFormat="1" x14ac:dyDescent="0.25">
      <c r="A33" t="s">
        <v>1111</v>
      </c>
      <c r="B33" s="1"/>
      <c r="C33" s="1" t="s">
        <v>1150</v>
      </c>
      <c r="D33" s="3" t="s">
        <v>1151</v>
      </c>
      <c r="E33" s="3" t="s">
        <v>1152</v>
      </c>
      <c r="F33" t="s">
        <v>15</v>
      </c>
      <c r="G33">
        <v>25329</v>
      </c>
      <c r="H33">
        <v>19</v>
      </c>
      <c r="I33">
        <v>0</v>
      </c>
      <c r="J33" s="11">
        <f t="shared" si="0"/>
        <v>19</v>
      </c>
      <c r="K33" s="2">
        <v>45798</v>
      </c>
      <c r="L33" t="s">
        <v>16</v>
      </c>
      <c r="M33" s="6">
        <v>8</v>
      </c>
      <c r="N33" s="8">
        <v>6</v>
      </c>
      <c r="O33" s="8">
        <v>5</v>
      </c>
      <c r="P33" s="8"/>
      <c r="Q33" s="8"/>
      <c r="R33" s="8"/>
      <c r="AC33" s="3">
        <f t="shared" si="1"/>
        <v>11</v>
      </c>
      <c r="AD33" s="38">
        <f t="shared" si="2"/>
        <v>11</v>
      </c>
    </row>
    <row r="34" spans="1:30" customFormat="1" x14ac:dyDescent="0.25">
      <c r="A34" t="s">
        <v>1318</v>
      </c>
      <c r="B34" s="1" t="s">
        <v>151</v>
      </c>
      <c r="C34" s="1" t="s">
        <v>1326</v>
      </c>
      <c r="D34" s="3" t="s">
        <v>1327</v>
      </c>
      <c r="E34" s="3" t="s">
        <v>1328</v>
      </c>
      <c r="F34" t="s">
        <v>15</v>
      </c>
      <c r="G34">
        <v>26068</v>
      </c>
      <c r="H34">
        <v>54</v>
      </c>
      <c r="I34">
        <v>0</v>
      </c>
      <c r="J34" s="11">
        <f t="shared" si="0"/>
        <v>54</v>
      </c>
      <c r="K34" s="2">
        <v>45583</v>
      </c>
      <c r="L34" t="s">
        <v>16</v>
      </c>
      <c r="M34" s="6">
        <v>0</v>
      </c>
      <c r="N34" s="8">
        <v>4</v>
      </c>
      <c r="O34" s="8">
        <v>25</v>
      </c>
      <c r="P34" s="8">
        <v>25</v>
      </c>
      <c r="Q34" s="8"/>
      <c r="R34" s="8"/>
      <c r="AC34" s="3">
        <f t="shared" si="1"/>
        <v>54</v>
      </c>
      <c r="AD34" s="38">
        <f t="shared" si="2"/>
        <v>54</v>
      </c>
    </row>
    <row r="35" spans="1:30" customFormat="1" x14ac:dyDescent="0.25">
      <c r="A35" t="s">
        <v>1318</v>
      </c>
      <c r="B35" s="1"/>
      <c r="C35" s="1" t="s">
        <v>1365</v>
      </c>
      <c r="D35" s="3" t="s">
        <v>1366</v>
      </c>
      <c r="E35" s="3" t="s">
        <v>1367</v>
      </c>
      <c r="F35" t="s">
        <v>15</v>
      </c>
      <c r="G35">
        <v>8829</v>
      </c>
      <c r="H35">
        <v>77</v>
      </c>
      <c r="I35">
        <v>0</v>
      </c>
      <c r="J35" s="11">
        <f t="shared" si="0"/>
        <v>77</v>
      </c>
      <c r="K35" s="2">
        <v>45919</v>
      </c>
      <c r="L35" t="s">
        <v>21</v>
      </c>
      <c r="M35" s="6">
        <v>0</v>
      </c>
      <c r="N35" s="8"/>
      <c r="O35" s="8">
        <v>7</v>
      </c>
      <c r="P35" s="8">
        <v>25</v>
      </c>
      <c r="Q35" s="8">
        <v>25</v>
      </c>
      <c r="R35" s="8">
        <v>20</v>
      </c>
      <c r="AC35" s="3">
        <f t="shared" si="1"/>
        <v>77</v>
      </c>
      <c r="AD35" s="38">
        <f t="shared" si="2"/>
        <v>77</v>
      </c>
    </row>
    <row r="36" spans="1:30" customFormat="1" x14ac:dyDescent="0.25">
      <c r="A36" t="s">
        <v>1375</v>
      </c>
      <c r="B36" s="1"/>
      <c r="C36" s="1" t="s">
        <v>1381</v>
      </c>
      <c r="D36" s="3" t="s">
        <v>1382</v>
      </c>
      <c r="E36" s="3" t="s">
        <v>1383</v>
      </c>
      <c r="F36" t="s">
        <v>15</v>
      </c>
      <c r="G36">
        <v>10423</v>
      </c>
      <c r="H36">
        <v>30</v>
      </c>
      <c r="I36">
        <v>0</v>
      </c>
      <c r="J36" s="11">
        <f t="shared" si="0"/>
        <v>30</v>
      </c>
      <c r="K36" s="2">
        <v>45358</v>
      </c>
      <c r="L36" t="s">
        <v>21</v>
      </c>
      <c r="M36" s="6">
        <v>0</v>
      </c>
      <c r="N36" s="8"/>
      <c r="O36" s="8">
        <v>5</v>
      </c>
      <c r="P36" s="8">
        <v>15</v>
      </c>
      <c r="Q36" s="8">
        <v>10</v>
      </c>
      <c r="R36" s="8"/>
      <c r="AC36" s="3">
        <f t="shared" si="1"/>
        <v>30</v>
      </c>
      <c r="AD36" s="38">
        <f t="shared" si="2"/>
        <v>30</v>
      </c>
    </row>
    <row r="37" spans="1:30" customFormat="1" x14ac:dyDescent="0.25">
      <c r="A37" t="s">
        <v>1375</v>
      </c>
      <c r="B37" s="1"/>
      <c r="C37" s="1" t="s">
        <v>1384</v>
      </c>
      <c r="D37" s="3" t="s">
        <v>1385</v>
      </c>
      <c r="E37" s="3" t="s">
        <v>1386</v>
      </c>
      <c r="F37" t="s">
        <v>15</v>
      </c>
      <c r="G37">
        <v>23021</v>
      </c>
      <c r="H37">
        <v>62</v>
      </c>
      <c r="I37">
        <v>0</v>
      </c>
      <c r="J37" s="11">
        <f t="shared" si="0"/>
        <v>62</v>
      </c>
      <c r="K37" s="2">
        <v>45358</v>
      </c>
      <c r="L37" t="s">
        <v>21</v>
      </c>
      <c r="M37" s="6">
        <v>0</v>
      </c>
      <c r="N37" s="8"/>
      <c r="O37" s="8">
        <v>12</v>
      </c>
      <c r="P37" s="8">
        <v>20</v>
      </c>
      <c r="Q37" s="8">
        <v>20</v>
      </c>
      <c r="R37" s="8">
        <v>10</v>
      </c>
      <c r="AC37" s="3">
        <f t="shared" si="1"/>
        <v>62</v>
      </c>
      <c r="AD37" s="38">
        <f t="shared" si="2"/>
        <v>62</v>
      </c>
    </row>
    <row r="38" spans="1:30" customFormat="1" x14ac:dyDescent="0.25">
      <c r="A38" t="s">
        <v>1375</v>
      </c>
      <c r="B38" s="1"/>
      <c r="C38" s="1" t="s">
        <v>1392</v>
      </c>
      <c r="D38" s="3" t="s">
        <v>1393</v>
      </c>
      <c r="E38" s="3" t="s">
        <v>1394</v>
      </c>
      <c r="F38" t="s">
        <v>15</v>
      </c>
      <c r="G38">
        <v>5200</v>
      </c>
      <c r="H38">
        <v>13</v>
      </c>
      <c r="I38">
        <v>0</v>
      </c>
      <c r="J38" s="11">
        <f t="shared" si="0"/>
        <v>13</v>
      </c>
      <c r="K38" s="2">
        <v>45426</v>
      </c>
      <c r="L38" t="s">
        <v>16</v>
      </c>
      <c r="M38" s="6">
        <v>0</v>
      </c>
      <c r="N38" s="8">
        <v>3</v>
      </c>
      <c r="O38" s="8">
        <v>5</v>
      </c>
      <c r="P38" s="8">
        <v>5</v>
      </c>
      <c r="Q38" s="8"/>
      <c r="R38" s="8"/>
      <c r="AC38" s="3">
        <f t="shared" si="1"/>
        <v>13</v>
      </c>
      <c r="AD38" s="38">
        <f t="shared" si="2"/>
        <v>13</v>
      </c>
    </row>
    <row r="39" spans="1:30" customFormat="1" x14ac:dyDescent="0.25">
      <c r="A39" t="s">
        <v>1375</v>
      </c>
      <c r="B39" s="1"/>
      <c r="C39" s="1" t="s">
        <v>1398</v>
      </c>
      <c r="D39" s="3" t="s">
        <v>1399</v>
      </c>
      <c r="E39" s="3" t="s">
        <v>1400</v>
      </c>
      <c r="F39" t="s">
        <v>14</v>
      </c>
      <c r="G39">
        <v>10547</v>
      </c>
      <c r="H39">
        <v>13</v>
      </c>
      <c r="I39">
        <v>0</v>
      </c>
      <c r="J39" s="11">
        <f t="shared" si="0"/>
        <v>13</v>
      </c>
      <c r="K39" s="2">
        <v>45722</v>
      </c>
      <c r="L39" t="s">
        <v>16</v>
      </c>
      <c r="M39" s="6">
        <v>0</v>
      </c>
      <c r="N39" s="8"/>
      <c r="O39" s="8"/>
      <c r="P39" s="8">
        <v>3</v>
      </c>
      <c r="Q39" s="8">
        <v>5</v>
      </c>
      <c r="R39" s="8">
        <v>5</v>
      </c>
      <c r="AC39" s="3">
        <f t="shared" si="1"/>
        <v>13</v>
      </c>
      <c r="AD39" s="38">
        <f t="shared" si="2"/>
        <v>13</v>
      </c>
    </row>
    <row r="40" spans="1:30" customFormat="1" x14ac:dyDescent="0.25">
      <c r="A40" t="s">
        <v>1522</v>
      </c>
      <c r="B40" s="1"/>
      <c r="C40" s="1" t="s">
        <v>1532</v>
      </c>
      <c r="D40" s="3" t="s">
        <v>1533</v>
      </c>
      <c r="E40" s="3" t="s">
        <v>1534</v>
      </c>
      <c r="F40" t="s">
        <v>15</v>
      </c>
      <c r="G40">
        <v>22777</v>
      </c>
      <c r="H40">
        <v>46</v>
      </c>
      <c r="I40">
        <v>0</v>
      </c>
      <c r="J40" s="11">
        <f t="shared" si="0"/>
        <v>46</v>
      </c>
      <c r="K40" s="2">
        <v>44572</v>
      </c>
      <c r="L40" t="s">
        <v>16</v>
      </c>
      <c r="M40" s="6">
        <v>4</v>
      </c>
      <c r="N40" s="8">
        <v>6</v>
      </c>
      <c r="O40" s="8">
        <v>10</v>
      </c>
      <c r="P40" s="8">
        <v>10</v>
      </c>
      <c r="Q40" s="8">
        <v>6</v>
      </c>
      <c r="R40" s="8"/>
      <c r="AC40" s="3">
        <f t="shared" si="1"/>
        <v>32</v>
      </c>
      <c r="AD40" s="38">
        <f t="shared" si="2"/>
        <v>32</v>
      </c>
    </row>
    <row r="41" spans="1:30" customFormat="1" x14ac:dyDescent="0.25">
      <c r="A41" t="s">
        <v>1572</v>
      </c>
      <c r="B41" s="1" t="s">
        <v>1573</v>
      </c>
      <c r="C41" s="1" t="s">
        <v>1574</v>
      </c>
      <c r="D41" s="3" t="s">
        <v>1575</v>
      </c>
      <c r="E41" s="3" t="s">
        <v>1576</v>
      </c>
      <c r="F41" t="s">
        <v>14</v>
      </c>
      <c r="G41">
        <v>32750</v>
      </c>
      <c r="H41">
        <v>40</v>
      </c>
      <c r="I41">
        <v>0</v>
      </c>
      <c r="J41" s="11">
        <f t="shared" si="0"/>
        <v>40</v>
      </c>
      <c r="K41" s="2">
        <v>45153</v>
      </c>
      <c r="L41" t="s">
        <v>21</v>
      </c>
      <c r="M41" s="6">
        <v>0</v>
      </c>
      <c r="N41" s="8"/>
      <c r="O41" s="8"/>
      <c r="P41" s="8"/>
      <c r="Q41" s="8"/>
      <c r="R41" s="8">
        <v>10</v>
      </c>
      <c r="S41">
        <v>10</v>
      </c>
      <c r="T41">
        <v>10</v>
      </c>
      <c r="U41">
        <v>10</v>
      </c>
      <c r="AC41" s="3">
        <f t="shared" si="1"/>
        <v>40</v>
      </c>
      <c r="AD41" s="38">
        <f t="shared" si="2"/>
        <v>10</v>
      </c>
    </row>
    <row r="42" spans="1:30" customFormat="1" x14ac:dyDescent="0.25">
      <c r="A42" t="s">
        <v>1742</v>
      </c>
      <c r="B42" s="1"/>
      <c r="C42" s="1" t="s">
        <v>1752</v>
      </c>
      <c r="D42" s="3" t="s">
        <v>1753</v>
      </c>
      <c r="E42" s="3" t="s">
        <v>1754</v>
      </c>
      <c r="F42" t="s">
        <v>14</v>
      </c>
      <c r="G42">
        <v>17733</v>
      </c>
      <c r="H42">
        <v>16</v>
      </c>
      <c r="I42">
        <v>0</v>
      </c>
      <c r="J42" s="11">
        <f t="shared" si="0"/>
        <v>16</v>
      </c>
      <c r="K42" s="2">
        <v>45681</v>
      </c>
      <c r="L42" t="s">
        <v>16</v>
      </c>
      <c r="M42" s="6">
        <v>14</v>
      </c>
      <c r="N42" s="8">
        <v>2</v>
      </c>
      <c r="O42" s="8"/>
      <c r="P42" s="8"/>
      <c r="Q42" s="8"/>
      <c r="R42" s="8"/>
      <c r="AC42" s="3">
        <f t="shared" si="1"/>
        <v>2</v>
      </c>
      <c r="AD42" s="38">
        <f t="shared" si="2"/>
        <v>2</v>
      </c>
    </row>
    <row r="43" spans="1:30" customFormat="1" x14ac:dyDescent="0.25">
      <c r="A43" t="s">
        <v>1742</v>
      </c>
      <c r="B43" s="1"/>
      <c r="C43" s="1" t="s">
        <v>1755</v>
      </c>
      <c r="D43" s="3" t="s">
        <v>1756</v>
      </c>
      <c r="E43" s="3" t="s">
        <v>1757</v>
      </c>
      <c r="F43" t="s">
        <v>14</v>
      </c>
      <c r="G43">
        <v>9544</v>
      </c>
      <c r="H43">
        <v>16</v>
      </c>
      <c r="I43">
        <v>0</v>
      </c>
      <c r="J43" s="11">
        <f t="shared" si="0"/>
        <v>16</v>
      </c>
      <c r="K43" s="2">
        <v>45798</v>
      </c>
      <c r="L43" t="s">
        <v>16</v>
      </c>
      <c r="M43" s="6">
        <v>0</v>
      </c>
      <c r="N43" s="8">
        <v>3</v>
      </c>
      <c r="O43" s="8">
        <v>3</v>
      </c>
      <c r="P43" s="8">
        <v>5</v>
      </c>
      <c r="Q43" s="8">
        <v>5</v>
      </c>
      <c r="R43" s="8"/>
      <c r="AC43" s="3">
        <f t="shared" si="1"/>
        <v>16</v>
      </c>
      <c r="AD43" s="38">
        <f t="shared" si="2"/>
        <v>16</v>
      </c>
    </row>
    <row r="44" spans="1:30" customFormat="1" x14ac:dyDescent="0.25">
      <c r="A44" t="s">
        <v>1848</v>
      </c>
      <c r="B44" s="1"/>
      <c r="C44" s="1" t="s">
        <v>1849</v>
      </c>
      <c r="D44" s="3" t="s">
        <v>1850</v>
      </c>
      <c r="E44" s="3" t="s">
        <v>1851</v>
      </c>
      <c r="F44" t="s">
        <v>15</v>
      </c>
      <c r="G44">
        <v>9414</v>
      </c>
      <c r="H44">
        <v>22</v>
      </c>
      <c r="I44">
        <v>0</v>
      </c>
      <c r="J44" s="11">
        <f t="shared" si="0"/>
        <v>22</v>
      </c>
      <c r="K44" s="2">
        <v>45428</v>
      </c>
      <c r="L44" t="s">
        <v>16</v>
      </c>
      <c r="M44" s="6">
        <v>6</v>
      </c>
      <c r="N44" s="8">
        <v>13</v>
      </c>
      <c r="O44" s="8">
        <v>3</v>
      </c>
      <c r="P44" s="8"/>
      <c r="Q44" s="8"/>
      <c r="R44" s="8"/>
      <c r="AC44" s="3">
        <f t="shared" si="1"/>
        <v>16</v>
      </c>
      <c r="AD44" s="38">
        <f t="shared" si="2"/>
        <v>16</v>
      </c>
    </row>
    <row r="45" spans="1:30" customFormat="1" x14ac:dyDescent="0.25">
      <c r="A45" t="s">
        <v>1848</v>
      </c>
      <c r="B45" s="1"/>
      <c r="C45" s="1" t="s">
        <v>1858</v>
      </c>
      <c r="D45" s="3" t="s">
        <v>1859</v>
      </c>
      <c r="E45" s="3" t="s">
        <v>1860</v>
      </c>
      <c r="F45" t="s">
        <v>15</v>
      </c>
      <c r="G45">
        <v>17766</v>
      </c>
      <c r="H45">
        <v>40</v>
      </c>
      <c r="I45">
        <v>0</v>
      </c>
      <c r="J45" s="11">
        <f t="shared" si="0"/>
        <v>40</v>
      </c>
      <c r="K45" s="2">
        <v>45889</v>
      </c>
      <c r="L45" t="s">
        <v>16</v>
      </c>
      <c r="M45" s="6">
        <v>39</v>
      </c>
      <c r="N45" s="8">
        <v>1</v>
      </c>
      <c r="O45" s="8"/>
      <c r="P45" s="8"/>
      <c r="Q45" s="8"/>
      <c r="R45" s="8"/>
      <c r="AC45" s="3">
        <f t="shared" si="1"/>
        <v>1</v>
      </c>
      <c r="AD45" s="38">
        <f t="shared" si="2"/>
        <v>1</v>
      </c>
    </row>
    <row r="46" spans="1:30" customFormat="1" x14ac:dyDescent="0.25">
      <c r="A46" t="s">
        <v>1897</v>
      </c>
      <c r="B46" s="1"/>
      <c r="C46" s="1" t="s">
        <v>1901</v>
      </c>
      <c r="D46" s="3" t="s">
        <v>1902</v>
      </c>
      <c r="E46" s="3" t="s">
        <v>1903</v>
      </c>
      <c r="F46" t="s">
        <v>14</v>
      </c>
      <c r="G46">
        <v>20653</v>
      </c>
      <c r="H46">
        <v>25</v>
      </c>
      <c r="I46">
        <v>0</v>
      </c>
      <c r="J46" s="11">
        <f t="shared" si="0"/>
        <v>25</v>
      </c>
      <c r="K46" s="2">
        <v>44327</v>
      </c>
      <c r="L46" t="s">
        <v>16</v>
      </c>
      <c r="M46" s="6">
        <v>2</v>
      </c>
      <c r="N46" s="8">
        <v>2</v>
      </c>
      <c r="O46" s="8">
        <v>2</v>
      </c>
      <c r="P46" s="8">
        <v>1</v>
      </c>
      <c r="Q46" s="8"/>
      <c r="R46" s="8"/>
      <c r="AC46" s="3">
        <f t="shared" si="1"/>
        <v>5</v>
      </c>
      <c r="AD46" s="38">
        <f t="shared" si="2"/>
        <v>5</v>
      </c>
    </row>
    <row r="47" spans="1:30" customFormat="1" x14ac:dyDescent="0.25">
      <c r="A47" t="s">
        <v>1897</v>
      </c>
      <c r="B47" s="1"/>
      <c r="C47" s="1" t="s">
        <v>1919</v>
      </c>
      <c r="D47" s="3" t="s">
        <v>1920</v>
      </c>
      <c r="E47" s="3" t="s">
        <v>1921</v>
      </c>
      <c r="F47" t="s">
        <v>15</v>
      </c>
      <c r="G47">
        <v>45260</v>
      </c>
      <c r="H47">
        <v>49</v>
      </c>
      <c r="I47">
        <v>0</v>
      </c>
      <c r="J47" s="11">
        <f t="shared" si="0"/>
        <v>49</v>
      </c>
      <c r="K47" s="2">
        <v>45481</v>
      </c>
      <c r="L47" t="s">
        <v>21</v>
      </c>
      <c r="M47" s="6">
        <v>0</v>
      </c>
      <c r="N47" s="8"/>
      <c r="O47" s="8">
        <v>9</v>
      </c>
      <c r="P47" s="8">
        <v>10</v>
      </c>
      <c r="Q47" s="8">
        <v>10</v>
      </c>
      <c r="R47" s="8">
        <v>10</v>
      </c>
      <c r="S47">
        <v>10</v>
      </c>
      <c r="AC47" s="3">
        <f t="shared" si="1"/>
        <v>49</v>
      </c>
      <c r="AD47" s="38">
        <f t="shared" si="2"/>
        <v>39</v>
      </c>
    </row>
    <row r="48" spans="1:30" s="70" customFormat="1" x14ac:dyDescent="0.25">
      <c r="A48" s="70" t="s">
        <v>2125</v>
      </c>
      <c r="B48" s="71"/>
      <c r="C48" s="71"/>
      <c r="J48" s="39">
        <f>SUM(J2:J47)</f>
        <v>1806</v>
      </c>
      <c r="M48" s="72">
        <f>SUM(M2:M47)</f>
        <v>196</v>
      </c>
      <c r="N48" s="74">
        <f t="shared" ref="N48:AD48" si="3">SUM(N2:N47)</f>
        <v>139</v>
      </c>
      <c r="O48" s="74">
        <f t="shared" si="3"/>
        <v>267</v>
      </c>
      <c r="P48" s="74">
        <f t="shared" si="3"/>
        <v>293</v>
      </c>
      <c r="Q48" s="74">
        <f t="shared" si="3"/>
        <v>191</v>
      </c>
      <c r="R48" s="74">
        <f t="shared" si="3"/>
        <v>142</v>
      </c>
      <c r="S48" s="70">
        <f t="shared" si="3"/>
        <v>70</v>
      </c>
      <c r="T48" s="70">
        <f t="shared" si="3"/>
        <v>50</v>
      </c>
      <c r="U48" s="70">
        <f t="shared" si="3"/>
        <v>50</v>
      </c>
      <c r="V48" s="70">
        <f t="shared" si="3"/>
        <v>40</v>
      </c>
      <c r="W48" s="70">
        <f t="shared" si="3"/>
        <v>40</v>
      </c>
      <c r="X48" s="70">
        <f t="shared" si="3"/>
        <v>40</v>
      </c>
      <c r="Y48" s="70">
        <f t="shared" si="3"/>
        <v>40</v>
      </c>
      <c r="Z48" s="70">
        <f t="shared" si="3"/>
        <v>40</v>
      </c>
      <c r="AA48" s="70">
        <f t="shared" si="3"/>
        <v>40</v>
      </c>
      <c r="AB48" s="70">
        <f t="shared" si="3"/>
        <v>19</v>
      </c>
      <c r="AC48" s="70">
        <f>SUM(AC2:AC47)</f>
        <v>1442</v>
      </c>
      <c r="AD48" s="39">
        <f t="shared" si="3"/>
        <v>1032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D22D4-C315-467A-9524-E622578989AE}">
  <dimension ref="A1:AP17"/>
  <sheetViews>
    <sheetView workbookViewId="0">
      <selection activeCell="AD8" sqref="AD8"/>
    </sheetView>
  </sheetViews>
  <sheetFormatPr defaultRowHeight="15" x14ac:dyDescent="0.25"/>
  <cols>
    <col min="1" max="1" width="20.7109375" bestFit="1" customWidth="1"/>
    <col min="2" max="17" width="7.85546875" bestFit="1" customWidth="1"/>
    <col min="18" max="18" width="9.85546875" bestFit="1" customWidth="1"/>
    <col min="19" max="25" width="7.85546875" bestFit="1" customWidth="1"/>
    <col min="26" max="26" width="9.140625" style="80"/>
    <col min="27" max="27" width="5.42578125" style="99" bestFit="1" customWidth="1"/>
    <col min="28" max="28" width="7.42578125" style="21" bestFit="1" customWidth="1"/>
    <col min="29" max="29" width="8.85546875" style="81" bestFit="1" customWidth="1"/>
    <col min="30" max="30" width="8.140625" style="81" bestFit="1" customWidth="1"/>
  </cols>
  <sheetData>
    <row r="1" spans="1:42" ht="26.25" x14ac:dyDescent="0.25">
      <c r="A1" s="82" t="s">
        <v>2126</v>
      </c>
      <c r="B1" s="83" t="s">
        <v>2127</v>
      </c>
      <c r="C1" s="83" t="s">
        <v>2128</v>
      </c>
      <c r="D1" s="83" t="s">
        <v>2129</v>
      </c>
      <c r="E1" s="83" t="s">
        <v>2130</v>
      </c>
      <c r="F1" s="83" t="s">
        <v>2131</v>
      </c>
      <c r="G1" s="83" t="s">
        <v>2132</v>
      </c>
      <c r="H1" s="83" t="s">
        <v>2133</v>
      </c>
      <c r="I1" s="83" t="s">
        <v>2134</v>
      </c>
      <c r="J1" s="83" t="s">
        <v>2135</v>
      </c>
      <c r="K1" s="83" t="s">
        <v>2136</v>
      </c>
      <c r="L1" s="83" t="s">
        <v>2137</v>
      </c>
      <c r="M1" s="83" t="s">
        <v>2138</v>
      </c>
      <c r="N1" s="83" t="s">
        <v>2139</v>
      </c>
      <c r="O1" s="83" t="s">
        <v>2140</v>
      </c>
      <c r="P1" s="83" t="s">
        <v>2141</v>
      </c>
      <c r="Q1" s="83" t="s">
        <v>2142</v>
      </c>
      <c r="R1" s="83" t="s">
        <v>2143</v>
      </c>
      <c r="S1" s="83" t="s">
        <v>2144</v>
      </c>
      <c r="T1" s="83" t="s">
        <v>2145</v>
      </c>
      <c r="U1" s="83" t="s">
        <v>2146</v>
      </c>
      <c r="V1" s="83" t="s">
        <v>2147</v>
      </c>
      <c r="W1" s="83" t="s">
        <v>2148</v>
      </c>
      <c r="X1" s="83" t="s">
        <v>2149</v>
      </c>
      <c r="Y1" s="83" t="s">
        <v>2150</v>
      </c>
      <c r="Z1" s="83" t="s">
        <v>2159</v>
      </c>
      <c r="AA1" s="84" t="s">
        <v>2151</v>
      </c>
      <c r="AB1" s="79" t="s">
        <v>2152</v>
      </c>
      <c r="AC1" s="82" t="s">
        <v>2153</v>
      </c>
      <c r="AD1" s="101" t="s">
        <v>2154</v>
      </c>
      <c r="AE1" s="80"/>
      <c r="AF1" s="80"/>
      <c r="AG1" s="85"/>
      <c r="AH1" s="85"/>
      <c r="AI1" s="85"/>
      <c r="AJ1" s="85"/>
      <c r="AK1" s="80"/>
      <c r="AL1" s="80"/>
      <c r="AM1" s="85"/>
      <c r="AN1" s="85"/>
      <c r="AO1" s="85"/>
      <c r="AP1" s="85"/>
    </row>
    <row r="2" spans="1:42" ht="26.25" x14ac:dyDescent="0.25">
      <c r="A2" s="82" t="s">
        <v>2155</v>
      </c>
      <c r="B2" s="86">
        <v>111</v>
      </c>
      <c r="C2" s="86">
        <v>343</v>
      </c>
      <c r="D2" s="86">
        <v>303</v>
      </c>
      <c r="E2" s="86">
        <v>274</v>
      </c>
      <c r="F2" s="86">
        <v>186</v>
      </c>
      <c r="G2" s="86">
        <v>159</v>
      </c>
      <c r="H2" s="86">
        <v>454</v>
      </c>
      <c r="I2" s="86">
        <v>153</v>
      </c>
      <c r="J2" s="86">
        <v>52</v>
      </c>
      <c r="K2" s="86">
        <v>138</v>
      </c>
      <c r="L2" s="86">
        <v>234</v>
      </c>
      <c r="M2" s="86">
        <v>50</v>
      </c>
      <c r="N2" s="86">
        <v>64</v>
      </c>
      <c r="O2" s="86">
        <v>89</v>
      </c>
      <c r="P2" s="86">
        <v>147</v>
      </c>
      <c r="Q2" s="86">
        <v>183</v>
      </c>
      <c r="R2" s="86">
        <v>72</v>
      </c>
      <c r="S2" s="86">
        <v>120</v>
      </c>
      <c r="T2" s="86">
        <v>111</v>
      </c>
      <c r="U2" s="86">
        <v>62</v>
      </c>
      <c r="V2" s="86">
        <v>69</v>
      </c>
      <c r="W2" s="86">
        <v>156</v>
      </c>
      <c r="X2" s="86">
        <v>128</v>
      </c>
      <c r="Y2" s="86">
        <v>99</v>
      </c>
      <c r="Z2" s="86">
        <v>196</v>
      </c>
      <c r="AA2" s="78">
        <f>SUM(B2:Z2)</f>
        <v>3953</v>
      </c>
      <c r="AB2" s="96">
        <f>AVERAGE(B2:Z2)</f>
        <v>158.12</v>
      </c>
      <c r="AC2" s="87" t="s">
        <v>2156</v>
      </c>
      <c r="AD2" s="88">
        <f>SUM(AB2)*0.75</f>
        <v>118.59</v>
      </c>
      <c r="AE2" s="89"/>
      <c r="AF2" s="89"/>
      <c r="AG2" s="89"/>
      <c r="AH2" s="89"/>
      <c r="AI2" s="89"/>
      <c r="AJ2" s="89"/>
      <c r="AK2" s="89"/>
      <c r="AL2" s="89"/>
      <c r="AM2" s="89"/>
      <c r="AN2" s="89"/>
      <c r="AO2" s="89"/>
      <c r="AP2" s="89"/>
    </row>
    <row r="3" spans="1:42" ht="26.25" x14ac:dyDescent="0.25">
      <c r="A3" s="82" t="s">
        <v>2157</v>
      </c>
      <c r="B3" s="86">
        <v>236</v>
      </c>
      <c r="C3" s="86">
        <v>229</v>
      </c>
      <c r="D3" s="86">
        <v>295</v>
      </c>
      <c r="E3" s="86">
        <v>328</v>
      </c>
      <c r="F3" s="86">
        <v>275</v>
      </c>
      <c r="G3" s="86">
        <v>271</v>
      </c>
      <c r="H3" s="86">
        <v>432</v>
      </c>
      <c r="I3" s="86">
        <v>230</v>
      </c>
      <c r="J3" s="86">
        <v>168</v>
      </c>
      <c r="K3" s="86">
        <v>278</v>
      </c>
      <c r="L3" s="86">
        <v>204</v>
      </c>
      <c r="M3" s="86">
        <v>166</v>
      </c>
      <c r="N3" s="86">
        <v>241</v>
      </c>
      <c r="O3" s="86">
        <v>167</v>
      </c>
      <c r="P3" s="86">
        <v>250</v>
      </c>
      <c r="Q3" s="86">
        <v>178</v>
      </c>
      <c r="R3" s="86">
        <v>241</v>
      </c>
      <c r="S3" s="86">
        <v>181</v>
      </c>
      <c r="T3" s="86">
        <v>272</v>
      </c>
      <c r="U3" s="86">
        <v>158</v>
      </c>
      <c r="V3" s="86">
        <v>185</v>
      </c>
      <c r="W3" s="86">
        <v>237</v>
      </c>
      <c r="X3" s="86">
        <v>185</v>
      </c>
      <c r="Y3" s="86">
        <v>164</v>
      </c>
      <c r="Z3" s="86">
        <v>117</v>
      </c>
      <c r="AA3" s="78">
        <f t="shared" ref="AA3:AA4" si="0">SUM(B3:Z3)</f>
        <v>5688</v>
      </c>
      <c r="AB3" s="96">
        <f t="shared" ref="AB3:AB4" si="1">AVERAGE(B3:Z3)</f>
        <v>227.52</v>
      </c>
      <c r="AC3" s="87" t="s">
        <v>2156</v>
      </c>
      <c r="AD3" s="88">
        <f t="shared" ref="AD3:AD4" si="2">SUM(AB3)*0.75</f>
        <v>170.64000000000001</v>
      </c>
      <c r="AE3" s="89"/>
      <c r="AF3" s="89"/>
      <c r="AG3" s="89"/>
      <c r="AH3" s="89"/>
      <c r="AI3" s="89"/>
      <c r="AJ3" s="89"/>
      <c r="AK3" s="89"/>
      <c r="AL3" s="89"/>
      <c r="AM3" s="89"/>
      <c r="AN3" s="89"/>
      <c r="AO3" s="89"/>
      <c r="AP3" s="89"/>
    </row>
    <row r="4" spans="1:42" x14ac:dyDescent="0.25">
      <c r="A4" s="82" t="s">
        <v>2158</v>
      </c>
      <c r="B4" s="95">
        <f>SUM(B2:B3)</f>
        <v>347</v>
      </c>
      <c r="C4" s="95">
        <f t="shared" ref="C4:Z4" si="3">SUM(C2:C3)</f>
        <v>572</v>
      </c>
      <c r="D4" s="95">
        <f t="shared" si="3"/>
        <v>598</v>
      </c>
      <c r="E4" s="95">
        <f t="shared" si="3"/>
        <v>602</v>
      </c>
      <c r="F4" s="95">
        <f t="shared" si="3"/>
        <v>461</v>
      </c>
      <c r="G4" s="95">
        <f t="shared" si="3"/>
        <v>430</v>
      </c>
      <c r="H4" s="95">
        <f t="shared" si="3"/>
        <v>886</v>
      </c>
      <c r="I4" s="95">
        <f t="shared" si="3"/>
        <v>383</v>
      </c>
      <c r="J4" s="95">
        <f t="shared" si="3"/>
        <v>220</v>
      </c>
      <c r="K4" s="95">
        <f t="shared" si="3"/>
        <v>416</v>
      </c>
      <c r="L4" s="95">
        <f t="shared" si="3"/>
        <v>438</v>
      </c>
      <c r="M4" s="95">
        <f t="shared" si="3"/>
        <v>216</v>
      </c>
      <c r="N4" s="95">
        <f t="shared" si="3"/>
        <v>305</v>
      </c>
      <c r="O4" s="95">
        <f t="shared" si="3"/>
        <v>256</v>
      </c>
      <c r="P4" s="95">
        <f t="shared" si="3"/>
        <v>397</v>
      </c>
      <c r="Q4" s="95">
        <f t="shared" si="3"/>
        <v>361</v>
      </c>
      <c r="R4" s="95">
        <f t="shared" si="3"/>
        <v>313</v>
      </c>
      <c r="S4" s="95">
        <f t="shared" si="3"/>
        <v>301</v>
      </c>
      <c r="T4" s="95">
        <f t="shared" si="3"/>
        <v>383</v>
      </c>
      <c r="U4" s="95">
        <f t="shared" si="3"/>
        <v>220</v>
      </c>
      <c r="V4" s="95">
        <f t="shared" si="3"/>
        <v>254</v>
      </c>
      <c r="W4" s="95">
        <f t="shared" si="3"/>
        <v>393</v>
      </c>
      <c r="X4" s="95">
        <f t="shared" si="3"/>
        <v>313</v>
      </c>
      <c r="Y4" s="95">
        <f t="shared" si="3"/>
        <v>263</v>
      </c>
      <c r="Z4" s="95">
        <f t="shared" si="3"/>
        <v>313</v>
      </c>
      <c r="AA4" s="78">
        <f t="shared" si="0"/>
        <v>9641</v>
      </c>
      <c r="AB4" s="96">
        <f t="shared" si="1"/>
        <v>385.64</v>
      </c>
      <c r="AC4" s="97" t="s">
        <v>2156</v>
      </c>
      <c r="AD4" s="88">
        <f t="shared" si="2"/>
        <v>289.23</v>
      </c>
      <c r="AE4" s="98"/>
      <c r="AF4" s="98"/>
      <c r="AG4" s="98"/>
      <c r="AH4" s="98"/>
      <c r="AI4" s="98"/>
      <c r="AJ4" s="98"/>
      <c r="AK4" s="98"/>
      <c r="AL4" s="98"/>
      <c r="AM4" s="98"/>
      <c r="AN4" s="98"/>
      <c r="AO4" s="98"/>
      <c r="AP4" s="98"/>
    </row>
    <row r="5" spans="1:42" x14ac:dyDescent="0.25">
      <c r="A5" s="91"/>
      <c r="B5" s="90"/>
      <c r="C5" s="90"/>
      <c r="D5" s="90"/>
      <c r="E5" s="90"/>
      <c r="F5" s="90"/>
      <c r="G5" s="90"/>
      <c r="H5" s="90"/>
      <c r="I5" s="90"/>
      <c r="J5" s="92"/>
      <c r="K5" s="92"/>
      <c r="L5" s="92"/>
      <c r="M5" s="92"/>
      <c r="N5" s="92"/>
      <c r="O5" s="92"/>
      <c r="P5" s="92"/>
      <c r="Q5" s="92"/>
      <c r="R5" s="92"/>
      <c r="S5" s="92"/>
      <c r="T5" s="92"/>
      <c r="U5" s="92"/>
      <c r="V5" s="92"/>
      <c r="W5" s="92"/>
      <c r="X5" s="92"/>
      <c r="Y5" s="92"/>
      <c r="Z5" s="92"/>
      <c r="AA5" s="95"/>
      <c r="AB5" s="100"/>
      <c r="AC5" s="86"/>
      <c r="AD5" s="86"/>
      <c r="AE5" s="80"/>
      <c r="AF5" s="80"/>
      <c r="AG5" s="80"/>
      <c r="AH5" s="80"/>
      <c r="AI5" s="80"/>
      <c r="AJ5" s="80"/>
      <c r="AK5" s="80"/>
      <c r="AL5" s="80"/>
      <c r="AM5" s="80"/>
      <c r="AN5" s="80"/>
      <c r="AO5" s="80"/>
      <c r="AP5" s="80"/>
    </row>
    <row r="6" spans="1:42" x14ac:dyDescent="0.25">
      <c r="A6" s="93"/>
      <c r="B6" s="90"/>
      <c r="C6" s="90"/>
      <c r="D6" s="90"/>
      <c r="E6" s="90"/>
      <c r="F6" s="90"/>
      <c r="G6" s="90"/>
      <c r="H6" s="90"/>
      <c r="I6" s="90"/>
      <c r="J6" s="90"/>
      <c r="K6" s="90"/>
      <c r="L6" s="90"/>
      <c r="M6" s="90"/>
      <c r="N6" s="90"/>
      <c r="O6" s="90"/>
      <c r="P6" s="90"/>
      <c r="Q6" s="90"/>
      <c r="R6" s="90"/>
      <c r="S6" s="90"/>
      <c r="T6" s="90"/>
      <c r="U6" s="90"/>
      <c r="V6" s="90"/>
      <c r="W6" s="90"/>
      <c r="X6" s="90"/>
      <c r="Y6" s="90"/>
      <c r="Z6" s="90"/>
      <c r="AA6" s="95"/>
      <c r="AB6" s="100"/>
      <c r="AC6" s="86"/>
      <c r="AD6" s="86"/>
      <c r="AE6" s="80"/>
      <c r="AF6" s="80"/>
      <c r="AG6" s="80"/>
      <c r="AH6" s="80"/>
      <c r="AI6" s="80"/>
      <c r="AJ6" s="80"/>
      <c r="AK6" s="80"/>
      <c r="AL6" s="80"/>
      <c r="AM6" s="80"/>
      <c r="AN6" s="80"/>
      <c r="AO6" s="80"/>
      <c r="AP6" s="80"/>
    </row>
    <row r="7" spans="1:42" x14ac:dyDescent="0.25">
      <c r="A7" s="91"/>
      <c r="B7" s="90"/>
      <c r="C7" s="90"/>
      <c r="D7" s="90"/>
      <c r="E7" s="90"/>
      <c r="F7" s="90"/>
      <c r="G7" s="90"/>
      <c r="H7" s="90"/>
      <c r="I7" s="90"/>
      <c r="J7" s="90"/>
      <c r="K7" s="90"/>
      <c r="L7" s="90"/>
      <c r="M7" s="90"/>
      <c r="N7" s="90"/>
      <c r="O7" s="90"/>
      <c r="P7" s="90"/>
      <c r="Q7" s="90"/>
      <c r="R7" s="90"/>
      <c r="S7" s="90"/>
      <c r="T7" s="90"/>
      <c r="U7" s="90"/>
      <c r="V7" s="90"/>
      <c r="W7" s="90"/>
      <c r="X7" s="90"/>
      <c r="Y7" s="90"/>
      <c r="Z7" s="90"/>
      <c r="AA7" s="95"/>
      <c r="AB7" s="100"/>
      <c r="AC7" s="86"/>
      <c r="AD7" s="86"/>
      <c r="AE7" s="80"/>
      <c r="AF7" s="80"/>
      <c r="AG7" s="80"/>
      <c r="AH7" s="80"/>
      <c r="AI7" s="80"/>
      <c r="AJ7" s="80"/>
      <c r="AK7" s="80"/>
      <c r="AL7" s="80"/>
      <c r="AM7" s="80"/>
      <c r="AN7" s="80"/>
      <c r="AO7" s="80"/>
      <c r="AP7" s="80"/>
    </row>
    <row r="8" spans="1:42" x14ac:dyDescent="0.25">
      <c r="A8" s="93"/>
      <c r="B8" s="90"/>
      <c r="C8" s="90"/>
      <c r="D8" s="90"/>
      <c r="E8" s="90"/>
      <c r="F8" s="90"/>
      <c r="G8" s="90"/>
      <c r="H8" s="90"/>
      <c r="I8" s="90" t="s">
        <v>2052</v>
      </c>
      <c r="J8" s="90" t="s">
        <v>2052</v>
      </c>
      <c r="K8" s="90" t="s">
        <v>2052</v>
      </c>
      <c r="L8" s="90" t="s">
        <v>2052</v>
      </c>
      <c r="M8" s="90"/>
      <c r="N8" s="90"/>
      <c r="O8" s="90"/>
      <c r="P8" s="90"/>
      <c r="Q8" s="90"/>
      <c r="R8" s="90"/>
      <c r="S8" s="90"/>
      <c r="T8" s="90"/>
      <c r="U8" s="90"/>
      <c r="V8" s="90"/>
      <c r="W8" s="90"/>
      <c r="X8" s="90"/>
      <c r="Y8" s="90"/>
      <c r="Z8" s="90"/>
      <c r="AA8" s="95"/>
      <c r="AB8" s="100"/>
      <c r="AC8" s="86"/>
      <c r="AD8" s="86"/>
      <c r="AE8" s="80"/>
      <c r="AF8" s="80"/>
      <c r="AG8" s="80"/>
      <c r="AH8" s="80"/>
      <c r="AI8" s="80"/>
      <c r="AJ8" s="80"/>
      <c r="AK8" s="80"/>
      <c r="AL8" s="80"/>
      <c r="AM8" s="80"/>
      <c r="AN8" s="80"/>
      <c r="AO8" s="80"/>
      <c r="AP8" s="80"/>
    </row>
    <row r="9" spans="1:42" x14ac:dyDescent="0.25">
      <c r="A9" s="93"/>
      <c r="B9" s="90"/>
      <c r="C9" s="90"/>
      <c r="D9" s="90"/>
      <c r="E9" s="90"/>
      <c r="F9" s="90"/>
      <c r="G9" s="90"/>
      <c r="H9" s="90"/>
      <c r="I9" s="90"/>
      <c r="J9" s="90"/>
      <c r="K9" s="90"/>
      <c r="L9" s="90"/>
      <c r="M9" s="90"/>
      <c r="N9" s="90"/>
      <c r="O9" s="90"/>
      <c r="P9" s="90"/>
      <c r="Q9" s="90"/>
      <c r="R9" s="90"/>
      <c r="S9" s="90"/>
      <c r="T9" s="90"/>
      <c r="U9" s="90"/>
      <c r="V9" s="90"/>
      <c r="W9" s="90"/>
      <c r="X9" s="90"/>
      <c r="Y9" s="90"/>
      <c r="Z9" s="90"/>
      <c r="AA9" s="95"/>
      <c r="AB9" s="100"/>
      <c r="AC9" s="86"/>
      <c r="AD9" s="86"/>
      <c r="AE9" s="80"/>
      <c r="AF9" s="80"/>
      <c r="AG9" s="80"/>
      <c r="AH9" s="80"/>
      <c r="AI9" s="80"/>
      <c r="AJ9" s="80"/>
      <c r="AK9" s="80"/>
      <c r="AL9" s="80"/>
      <c r="AM9" s="80"/>
      <c r="AN9" s="80"/>
      <c r="AO9" s="80"/>
      <c r="AP9" s="80"/>
    </row>
    <row r="10" spans="1:42" x14ac:dyDescent="0.25">
      <c r="A10" s="93"/>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5"/>
      <c r="AB10" s="100"/>
      <c r="AC10" s="86"/>
      <c r="AD10" s="86"/>
      <c r="AE10" s="80"/>
      <c r="AF10" s="80"/>
      <c r="AG10" s="80"/>
      <c r="AH10" s="80"/>
      <c r="AI10" s="80"/>
      <c r="AJ10" s="80"/>
      <c r="AK10" s="80"/>
      <c r="AL10" s="80"/>
      <c r="AM10" s="80"/>
      <c r="AN10" s="80"/>
      <c r="AO10" s="80"/>
      <c r="AP10" s="80"/>
    </row>
    <row r="11" spans="1:42" x14ac:dyDescent="0.25">
      <c r="A11" s="93"/>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5"/>
      <c r="AB11" s="100"/>
      <c r="AC11" s="86"/>
      <c r="AD11" s="86"/>
      <c r="AE11" s="80"/>
      <c r="AF11" s="80"/>
      <c r="AG11" s="80"/>
      <c r="AH11" s="80"/>
      <c r="AI11" s="80"/>
      <c r="AJ11" s="80"/>
      <c r="AK11" s="80"/>
      <c r="AL11" s="80"/>
      <c r="AM11" s="80"/>
      <c r="AN11" s="80"/>
      <c r="AO11" s="80"/>
      <c r="AP11" s="80"/>
    </row>
    <row r="12" spans="1:42" x14ac:dyDescent="0.25">
      <c r="A12" s="93"/>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5"/>
      <c r="AB12" s="100"/>
      <c r="AC12" s="86"/>
      <c r="AD12" s="86"/>
      <c r="AE12" s="80"/>
      <c r="AF12" s="80"/>
      <c r="AG12" s="80"/>
      <c r="AH12" s="80"/>
      <c r="AI12" s="80"/>
      <c r="AJ12" s="80"/>
      <c r="AK12" s="80"/>
      <c r="AL12" s="80"/>
      <c r="AM12" s="80"/>
      <c r="AN12" s="80"/>
      <c r="AO12" s="80"/>
      <c r="AP12" s="80"/>
    </row>
    <row r="16" spans="1:42" x14ac:dyDescent="0.25">
      <c r="A16" s="80"/>
      <c r="B16" s="80"/>
      <c r="C16" s="80"/>
      <c r="D16" s="80"/>
      <c r="E16" s="80"/>
      <c r="F16" s="80"/>
      <c r="G16" s="80"/>
      <c r="H16" s="80"/>
      <c r="I16" s="94" t="s">
        <v>2052</v>
      </c>
      <c r="J16" s="94"/>
      <c r="K16" s="94"/>
      <c r="L16" s="94"/>
      <c r="M16" s="94"/>
      <c r="N16" s="80"/>
      <c r="O16" s="80"/>
      <c r="P16" s="80"/>
      <c r="Q16" s="80"/>
      <c r="R16" s="80"/>
      <c r="S16" s="80"/>
      <c r="T16" s="80"/>
      <c r="U16" s="80"/>
      <c r="V16" s="80"/>
      <c r="W16" s="80"/>
      <c r="X16" s="80"/>
      <c r="Y16" s="80"/>
      <c r="AE16" s="80"/>
      <c r="AF16" s="80"/>
      <c r="AG16" s="80"/>
      <c r="AH16" s="80"/>
      <c r="AI16" s="80"/>
      <c r="AJ16" s="80"/>
      <c r="AK16" s="80"/>
      <c r="AL16" s="80"/>
      <c r="AM16" s="80"/>
      <c r="AN16" s="80"/>
      <c r="AO16" s="80"/>
      <c r="AP16" s="80"/>
    </row>
    <row r="17" spans="9:13" x14ac:dyDescent="0.25">
      <c r="I17" s="94" t="s">
        <v>2052</v>
      </c>
      <c r="J17" s="94"/>
      <c r="K17" s="94"/>
      <c r="L17" s="94"/>
      <c r="M17" s="94"/>
    </row>
  </sheetData>
  <phoneticPr fontId="1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Extant pps 1 April 2026</vt:lpstr>
      <vt:lpstr>LP 2021-2040 Allocations WPP</vt:lpstr>
      <vt:lpstr>LP 2021-2040 Allocations WOPP</vt:lpstr>
      <vt:lpstr>NDP Allocations WPP</vt:lpstr>
      <vt:lpstr>NDP Allocations WOPP</vt:lpstr>
      <vt:lpstr>Windfall 1 to 4</vt:lpstr>
      <vt:lpstr>Windfall 5 to 9</vt:lpstr>
      <vt:lpstr>Windfall 10 plus</vt:lpstr>
      <vt:lpstr>Windfall allowance</vt:lpstr>
      <vt:lpstr>Windfall allowance calculation</vt:lpstr>
      <vt:lpstr>Housing supply plan period</vt:lpstr>
      <vt:lpstr>5-year HLS calculation</vt:lpstr>
      <vt:lpstr>SUMMARY</vt:lpstr>
      <vt:lpstr>TRAJECTORY GRAPHS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Michael Burton</cp:lastModifiedBy>
  <dcterms:created xsi:type="dcterms:W3CDTF">2026-05-11T07:34:40Z</dcterms:created>
  <dcterms:modified xsi:type="dcterms:W3CDTF">2026-06-02T10:22:20Z</dcterms:modified>
</cp:coreProperties>
</file>