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estnorfolk-my.sharepoint.com/personal/michael_burton_west-norfolk_gov_uk/Documents/LPR Post submission/Housing Trajectory/2023-24/"/>
    </mc:Choice>
  </mc:AlternateContent>
  <xr:revisionPtr revIDLastSave="0" documentId="8_{CA465CF0-D7C3-4C91-A81A-26FA13F5F07C}" xr6:coauthVersionLast="47" xr6:coauthVersionMax="47" xr10:uidLastSave="{00000000-0000-0000-0000-000000000000}"/>
  <bookViews>
    <workbookView xWindow="28680" yWindow="-120" windowWidth="29040" windowHeight="15840" firstSheet="2" activeTab="6" xr2:uid="{00000000-000D-0000-FFFF-FFFF00000000}"/>
  </bookViews>
  <sheets>
    <sheet name="Summary" sheetId="9" r:id="rId1"/>
    <sheet name="LP Allocation WPP" sheetId="11" r:id="rId2"/>
    <sheet name="LP Allocation WOPP" sheetId="12" r:id="rId3"/>
    <sheet name="NDP WPP" sheetId="15" r:id="rId4"/>
    <sheet name="NDP WOPP" sheetId="16" r:id="rId5"/>
    <sheet name="SADMP Allocation WPP" sheetId="13" r:id="rId6"/>
    <sheet name="SADMP Allocation WOPP" sheetId="14" r:id="rId7"/>
    <sheet name="Windfall 1-4" sheetId="6" r:id="rId8"/>
    <sheet name="Windfall 5-9" sheetId="7" r:id="rId9"/>
    <sheet name="Windfall 10 Plus" sheetId="8" r:id="rId10"/>
    <sheet name="Windfall Allowance Calculation" sheetId="22" r:id="rId11"/>
    <sheet name="Settlement Capacity Sense Check" sheetId="24" r:id="rId12"/>
    <sheet name="Final Windfall Allowance" sheetId="25" r:id="rId13"/>
    <sheet name="Windfall Lapse Rate" sheetId="26" r:id="rId14"/>
    <sheet name="Housing Supply Plan Period" sheetId="20" r:id="rId15"/>
    <sheet name="5 YrHLS Calculation" sheetId="21" r:id="rId16"/>
  </sheets>
  <definedNames>
    <definedName name="_xlnm._FilterDatabase" localSheetId="7" hidden="1">'Windfall 1-4'!$A$2:$AB$576</definedName>
    <definedName name="_xlnm._FilterDatabase" localSheetId="8" hidden="1">'Windfall 5-9'!$A$2:$AB$69</definedName>
    <definedName name="_xlnm.Print_Area" localSheetId="10">'Windfall Allowance Calculation'!$A$2:$AB$13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0" l="1"/>
  <c r="AB24" i="11"/>
  <c r="AC24" i="11"/>
  <c r="AB25" i="11"/>
  <c r="AC25" i="11"/>
  <c r="AB26" i="11"/>
  <c r="AC26" i="11"/>
  <c r="AB40" i="13"/>
  <c r="AC40" i="13"/>
  <c r="H47" i="13"/>
  <c r="G47" i="13"/>
  <c r="AB3" i="12"/>
  <c r="AB3" i="16"/>
  <c r="AB3" i="13"/>
  <c r="AB3" i="14"/>
  <c r="AA430" i="6"/>
  <c r="AA431" i="6"/>
  <c r="AA432" i="6"/>
  <c r="AA433" i="6"/>
  <c r="AA434" i="6"/>
  <c r="AA435" i="6"/>
  <c r="AA436" i="6"/>
  <c r="AA437" i="6"/>
  <c r="AA438" i="6"/>
  <c r="AA439" i="6"/>
  <c r="AA440" i="6"/>
  <c r="AA441" i="6"/>
  <c r="AA442" i="6"/>
  <c r="AA443" i="6"/>
  <c r="AA444" i="6"/>
  <c r="AA445" i="6"/>
  <c r="AA446" i="6"/>
  <c r="AA447" i="6"/>
  <c r="AA448" i="6"/>
  <c r="AA449" i="6"/>
  <c r="AA450" i="6"/>
  <c r="AA451" i="6"/>
  <c r="AA452" i="6"/>
  <c r="AA453" i="6"/>
  <c r="AA454" i="6"/>
  <c r="AA455" i="6"/>
  <c r="AA456" i="6"/>
  <c r="AA457" i="6"/>
  <c r="AA458" i="6"/>
  <c r="AA459" i="6"/>
  <c r="AA460" i="6"/>
  <c r="AA461" i="6"/>
  <c r="AA462" i="6"/>
  <c r="AA463" i="6"/>
  <c r="AA464" i="6"/>
  <c r="AA465" i="6"/>
  <c r="AA466" i="6"/>
  <c r="AA467" i="6"/>
  <c r="AA468" i="6"/>
  <c r="AA469" i="6"/>
  <c r="AA470" i="6"/>
  <c r="AA471" i="6"/>
  <c r="AA472" i="6"/>
  <c r="AA473" i="6"/>
  <c r="AA474" i="6"/>
  <c r="AA475" i="6"/>
  <c r="AA476" i="6"/>
  <c r="AA477" i="6"/>
  <c r="AA478" i="6"/>
  <c r="AA479" i="6"/>
  <c r="AA480" i="6"/>
  <c r="AA481" i="6"/>
  <c r="AA482" i="6"/>
  <c r="AA483" i="6"/>
  <c r="AA484" i="6"/>
  <c r="AA485" i="6"/>
  <c r="AA486" i="6"/>
  <c r="AA487" i="6"/>
  <c r="AA488" i="6"/>
  <c r="AA489" i="6"/>
  <c r="AA490" i="6"/>
  <c r="AA491" i="6"/>
  <c r="AA492" i="6"/>
  <c r="AA493" i="6"/>
  <c r="AA494" i="6"/>
  <c r="AA495" i="6"/>
  <c r="AA496" i="6"/>
  <c r="AA497" i="6"/>
  <c r="AA498" i="6"/>
  <c r="AA499" i="6"/>
  <c r="AA500" i="6"/>
  <c r="AA501" i="6"/>
  <c r="AA502" i="6"/>
  <c r="AA503" i="6"/>
  <c r="AA504" i="6"/>
  <c r="AA505" i="6"/>
  <c r="AA506" i="6"/>
  <c r="AA507" i="6"/>
  <c r="AA508" i="6"/>
  <c r="AA509" i="6"/>
  <c r="AA510" i="6"/>
  <c r="AA511" i="6"/>
  <c r="AA512" i="6"/>
  <c r="AA513" i="6"/>
  <c r="AA514" i="6"/>
  <c r="AA515" i="6"/>
  <c r="AA516" i="6"/>
  <c r="AA517" i="6"/>
  <c r="AA518" i="6"/>
  <c r="AA519" i="6"/>
  <c r="AA520" i="6"/>
  <c r="AA521" i="6"/>
  <c r="AA522" i="6"/>
  <c r="AA523" i="6"/>
  <c r="AA524" i="6"/>
  <c r="AA525" i="6"/>
  <c r="AA526" i="6"/>
  <c r="AA527" i="6"/>
  <c r="AA528" i="6"/>
  <c r="AA529" i="6"/>
  <c r="AA530" i="6"/>
  <c r="AA531" i="6"/>
  <c r="AA532" i="6"/>
  <c r="AA533" i="6"/>
  <c r="AA534" i="6"/>
  <c r="AA535" i="6"/>
  <c r="AA536" i="6"/>
  <c r="AA537" i="6"/>
  <c r="AA538" i="6"/>
  <c r="AA539" i="6"/>
  <c r="AA540" i="6"/>
  <c r="AA541" i="6"/>
  <c r="AA542" i="6"/>
  <c r="AA543" i="6"/>
  <c r="AA544" i="6"/>
  <c r="AA545" i="6"/>
  <c r="AA546" i="6"/>
  <c r="AA547" i="6"/>
  <c r="AA548" i="6"/>
  <c r="AA549" i="6"/>
  <c r="AA550" i="6"/>
  <c r="AA551" i="6"/>
  <c r="AA552" i="6"/>
  <c r="AA553" i="6"/>
  <c r="AA554" i="6"/>
  <c r="AA555" i="6"/>
  <c r="AA556" i="6"/>
  <c r="AA557" i="6"/>
  <c r="AA558" i="6"/>
  <c r="AA559" i="6"/>
  <c r="AA560" i="6"/>
  <c r="AA561" i="6"/>
  <c r="AA562" i="6"/>
  <c r="AA563" i="6"/>
  <c r="AA564" i="6"/>
  <c r="AA565" i="6"/>
  <c r="AA566" i="6"/>
  <c r="AA567" i="6"/>
  <c r="AA568" i="6"/>
  <c r="AA569" i="6"/>
  <c r="AA570" i="6"/>
  <c r="AA571" i="6"/>
  <c r="AA572" i="6"/>
  <c r="AA573" i="6"/>
  <c r="AA574" i="6"/>
  <c r="AA575" i="6"/>
  <c r="AA429" i="6"/>
  <c r="AA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3" i="7"/>
  <c r="AA4" i="8"/>
  <c r="AA5" i="8"/>
  <c r="AA6" i="8"/>
  <c r="AA7" i="8"/>
  <c r="AA8" i="8"/>
  <c r="AA9" i="8"/>
  <c r="AA10" i="8"/>
  <c r="AA11" i="8"/>
  <c r="AA12" i="8"/>
  <c r="AA13" i="8"/>
  <c r="AA14" i="8"/>
  <c r="AA15" i="8"/>
  <c r="AA16" i="8"/>
  <c r="AA17" i="8"/>
  <c r="AA18" i="8"/>
  <c r="AA19" i="8"/>
  <c r="AA20" i="8"/>
  <c r="AA21" i="8"/>
  <c r="AA22" i="8"/>
  <c r="AA23" i="8"/>
  <c r="AA24" i="8"/>
  <c r="AA25" i="8"/>
  <c r="AA26" i="8"/>
  <c r="AA27" i="8"/>
  <c r="AA28" i="8"/>
  <c r="AA29" i="8"/>
  <c r="AA30" i="8"/>
  <c r="AA31" i="8"/>
  <c r="AA32" i="8"/>
  <c r="AA33" i="8"/>
  <c r="AA34" i="8"/>
  <c r="AA35" i="8"/>
  <c r="AA36" i="8"/>
  <c r="AA37" i="8"/>
  <c r="AA38" i="8"/>
  <c r="AA39" i="8"/>
  <c r="AA40" i="8"/>
  <c r="AA41" i="8"/>
  <c r="AA42" i="8"/>
  <c r="AA43" i="8"/>
  <c r="AA44" i="8"/>
  <c r="AA45" i="8"/>
  <c r="AA46" i="8"/>
  <c r="AA47" i="8"/>
  <c r="AA3" i="8"/>
  <c r="AC20" i="13"/>
  <c r="AC21" i="13"/>
  <c r="AC22" i="13"/>
  <c r="AB20" i="13"/>
  <c r="AB21" i="13"/>
  <c r="AB22" i="13"/>
  <c r="AC41" i="13"/>
  <c r="AB41" i="13"/>
  <c r="X6" i="9" l="1"/>
  <c r="X9" i="9"/>
  <c r="X10" i="9"/>
  <c r="B17" i="20"/>
  <c r="B16" i="20"/>
  <c r="W6" i="9"/>
  <c r="W9" i="9"/>
  <c r="W10" i="9"/>
  <c r="B5" i="20"/>
  <c r="B4" i="20"/>
  <c r="B19" i="21"/>
  <c r="B14" i="21"/>
  <c r="V10" i="9"/>
  <c r="L6" i="15"/>
  <c r="M6" i="15"/>
  <c r="N6" i="15"/>
  <c r="O6" i="15"/>
  <c r="P6" i="15"/>
  <c r="Q6" i="15"/>
  <c r="R6" i="15"/>
  <c r="S6" i="15"/>
  <c r="T6" i="15"/>
  <c r="U6" i="15"/>
  <c r="V6" i="15"/>
  <c r="W6" i="15"/>
  <c r="X6" i="15"/>
  <c r="Y6" i="15"/>
  <c r="Z6" i="15"/>
  <c r="AA6" i="15"/>
  <c r="K6" i="15"/>
  <c r="J6" i="15"/>
  <c r="V9" i="9"/>
  <c r="B13" i="21" s="1"/>
  <c r="V6" i="9"/>
  <c r="AC4" i="14"/>
  <c r="AC5" i="14"/>
  <c r="AC6" i="14"/>
  <c r="AC7" i="14"/>
  <c r="AC8" i="14"/>
  <c r="AC9" i="14"/>
  <c r="AC10" i="14"/>
  <c r="AC11" i="14"/>
  <c r="AC12" i="14"/>
  <c r="AC13" i="14"/>
  <c r="AC14" i="14"/>
  <c r="AC15" i="14"/>
  <c r="AB4" i="14"/>
  <c r="AB5" i="14"/>
  <c r="AB6" i="14"/>
  <c r="AB7" i="14"/>
  <c r="AB8" i="14"/>
  <c r="AB9" i="14"/>
  <c r="AB10" i="14"/>
  <c r="AB11" i="14"/>
  <c r="AB12" i="14"/>
  <c r="AB13" i="14"/>
  <c r="AB14" i="14"/>
  <c r="AB15" i="14"/>
  <c r="AC4" i="13"/>
  <c r="AC5" i="13"/>
  <c r="AC6" i="13"/>
  <c r="AC7" i="13"/>
  <c r="AC8" i="13"/>
  <c r="AC9" i="13"/>
  <c r="AC10" i="13"/>
  <c r="AC11" i="13"/>
  <c r="AC12" i="13"/>
  <c r="AC13" i="13"/>
  <c r="AC14" i="13"/>
  <c r="AC15" i="13"/>
  <c r="AC16" i="13"/>
  <c r="AC17" i="13"/>
  <c r="AC18" i="13"/>
  <c r="AC19" i="13"/>
  <c r="AC23" i="13"/>
  <c r="AC24" i="13"/>
  <c r="AC25" i="13"/>
  <c r="AC26" i="13"/>
  <c r="AC27" i="13"/>
  <c r="AC28" i="13"/>
  <c r="AC29" i="13"/>
  <c r="AC30" i="13"/>
  <c r="AC31" i="13"/>
  <c r="AC32" i="13"/>
  <c r="AC33" i="13"/>
  <c r="AC34" i="13"/>
  <c r="AC35" i="13"/>
  <c r="AC36" i="13"/>
  <c r="AC37" i="13"/>
  <c r="AC38" i="13"/>
  <c r="AC39" i="13"/>
  <c r="AC42" i="13"/>
  <c r="AC43" i="13"/>
  <c r="AC44" i="13"/>
  <c r="AC45" i="13"/>
  <c r="AC46" i="13"/>
  <c r="AB4" i="13"/>
  <c r="AB5" i="13"/>
  <c r="AB6" i="13"/>
  <c r="AB7" i="13"/>
  <c r="AB8" i="13"/>
  <c r="AB9" i="13"/>
  <c r="AB10" i="13"/>
  <c r="AB11" i="13"/>
  <c r="AB12" i="13"/>
  <c r="AB13" i="13"/>
  <c r="AB14" i="13"/>
  <c r="AB15" i="13"/>
  <c r="AB16" i="13"/>
  <c r="AB17" i="13"/>
  <c r="AB18" i="13"/>
  <c r="AB19" i="13"/>
  <c r="AB23" i="13"/>
  <c r="AB24" i="13"/>
  <c r="AB25" i="13"/>
  <c r="AB26" i="13"/>
  <c r="AB27" i="13"/>
  <c r="AB28" i="13"/>
  <c r="AB29" i="13"/>
  <c r="AB30" i="13"/>
  <c r="AB31" i="13"/>
  <c r="AB32" i="13"/>
  <c r="AB33" i="13"/>
  <c r="AB34" i="13"/>
  <c r="AB35" i="13"/>
  <c r="AB36" i="13"/>
  <c r="AB37" i="13"/>
  <c r="AB38" i="13"/>
  <c r="AB39" i="13"/>
  <c r="AB42" i="13"/>
  <c r="AB43" i="13"/>
  <c r="AB44" i="13"/>
  <c r="AB45" i="13"/>
  <c r="AB46" i="13"/>
  <c r="AC6" i="15"/>
  <c r="AB6" i="15"/>
  <c r="AC4" i="16"/>
  <c r="AC5" i="16"/>
  <c r="AC6" i="16"/>
  <c r="AC7" i="16"/>
  <c r="AC8" i="16"/>
  <c r="AC9" i="16"/>
  <c r="AC3" i="16"/>
  <c r="AB4" i="16"/>
  <c r="AB5" i="16"/>
  <c r="AB6" i="16"/>
  <c r="AB7" i="16"/>
  <c r="AB8" i="16"/>
  <c r="AB9" i="16"/>
  <c r="AB4" i="15"/>
  <c r="AB5" i="15"/>
  <c r="AB3" i="15"/>
  <c r="AB11" i="12"/>
  <c r="AB4" i="12"/>
  <c r="AB5" i="12"/>
  <c r="AB6" i="12"/>
  <c r="AB7" i="12"/>
  <c r="AB8" i="12"/>
  <c r="AB9" i="12"/>
  <c r="AB10" i="12"/>
  <c r="AB12" i="12"/>
  <c r="AB13" i="12"/>
  <c r="AB14" i="12"/>
  <c r="AB15" i="12"/>
  <c r="AB16" i="12"/>
  <c r="AB17" i="12"/>
  <c r="AB18" i="12"/>
  <c r="AB19" i="12"/>
  <c r="AB20" i="12"/>
  <c r="AB21" i="12"/>
  <c r="AB22" i="12"/>
  <c r="AB23" i="12"/>
  <c r="AB24" i="12"/>
  <c r="AB25" i="12"/>
  <c r="AB26" i="12"/>
  <c r="AC4" i="11"/>
  <c r="AC5" i="11"/>
  <c r="AC6" i="11"/>
  <c r="AC7" i="11"/>
  <c r="AC8" i="11"/>
  <c r="AC9" i="11"/>
  <c r="AC10" i="11"/>
  <c r="AC11" i="11"/>
  <c r="AC12" i="11"/>
  <c r="AC13" i="11"/>
  <c r="AC14" i="11"/>
  <c r="AC15" i="11"/>
  <c r="AC16" i="11"/>
  <c r="AC17" i="11"/>
  <c r="AC18" i="11"/>
  <c r="AC19" i="11"/>
  <c r="AC20" i="11"/>
  <c r="AC21" i="11"/>
  <c r="AC22" i="11"/>
  <c r="AC23" i="11"/>
  <c r="AC27" i="11"/>
  <c r="AC28" i="11"/>
  <c r="AC29" i="11"/>
  <c r="AC30" i="11"/>
  <c r="AC31" i="11"/>
  <c r="AC32" i="11"/>
  <c r="AC33" i="11"/>
  <c r="AC34" i="11"/>
  <c r="AC35" i="11"/>
  <c r="AC36" i="11"/>
  <c r="AC37" i="11"/>
  <c r="AB4" i="11"/>
  <c r="AB5" i="11"/>
  <c r="AB6" i="11"/>
  <c r="AB7" i="11"/>
  <c r="AB8" i="11"/>
  <c r="AB9" i="11"/>
  <c r="AB10" i="11"/>
  <c r="AB11" i="11"/>
  <c r="AB12" i="11"/>
  <c r="AB13" i="11"/>
  <c r="AB14" i="11"/>
  <c r="AB15" i="11"/>
  <c r="AB16" i="11"/>
  <c r="AB17" i="11"/>
  <c r="AB18" i="11"/>
  <c r="AB19" i="11"/>
  <c r="AB20" i="11"/>
  <c r="AB21" i="11"/>
  <c r="AB22" i="11"/>
  <c r="AB23" i="11"/>
  <c r="AB27" i="11"/>
  <c r="AB28" i="11"/>
  <c r="AB29" i="11"/>
  <c r="AB30" i="11"/>
  <c r="AB31" i="11"/>
  <c r="AB32" i="11"/>
  <c r="AB33" i="11"/>
  <c r="AB34" i="11"/>
  <c r="AB35" i="11"/>
  <c r="AB36" i="11"/>
  <c r="AB37" i="11"/>
  <c r="AB3" i="11"/>
  <c r="H6" i="15" l="1"/>
  <c r="G6" i="15"/>
  <c r="J33" i="24"/>
  <c r="I33" i="24"/>
  <c r="J29" i="24"/>
  <c r="J23" i="24"/>
  <c r="J19" i="24"/>
  <c r="J14" i="24"/>
  <c r="J10" i="24"/>
  <c r="J3" i="24"/>
  <c r="Y3" i="22"/>
  <c r="Z3" i="22" s="1"/>
  <c r="AB3" i="22" s="1"/>
  <c r="S4" i="22"/>
  <c r="Y4" i="22" s="1"/>
  <c r="B5" i="22"/>
  <c r="C5" i="22"/>
  <c r="D5" i="22"/>
  <c r="E5" i="22"/>
  <c r="F5" i="22"/>
  <c r="G5" i="22"/>
  <c r="H5" i="22"/>
  <c r="I5" i="22"/>
  <c r="J5" i="22"/>
  <c r="K5" i="22"/>
  <c r="L5" i="22"/>
  <c r="M5" i="22"/>
  <c r="N5" i="22"/>
  <c r="O5" i="22"/>
  <c r="P5" i="22"/>
  <c r="Q5" i="22"/>
  <c r="R5" i="22"/>
  <c r="T5" i="22"/>
  <c r="U5" i="22"/>
  <c r="V5" i="22"/>
  <c r="W5" i="22"/>
  <c r="S5" i="22" l="1"/>
  <c r="Z4" i="22"/>
  <c r="AB4" i="22" s="1"/>
  <c r="AB5" i="22" s="1"/>
  <c r="Y5" i="22"/>
  <c r="Z5" i="22" s="1"/>
  <c r="B24" i="21"/>
  <c r="B26" i="21"/>
  <c r="F10" i="9" l="1"/>
  <c r="G10" i="9"/>
  <c r="H10" i="9"/>
  <c r="I10" i="9"/>
  <c r="J10" i="9"/>
  <c r="P10" i="9"/>
  <c r="Q10" i="9"/>
  <c r="R10" i="9"/>
  <c r="S10" i="9"/>
  <c r="T10" i="9"/>
  <c r="U10" i="9"/>
  <c r="E10" i="9"/>
  <c r="AC5" i="15"/>
  <c r="J27" i="12" l="1"/>
  <c r="E8" i="9" s="1"/>
  <c r="E19" i="9" s="1"/>
  <c r="K27" i="12"/>
  <c r="L27" i="12"/>
  <c r="G8" i="9" s="1"/>
  <c r="G19" i="9" s="1"/>
  <c r="M27" i="12"/>
  <c r="H8" i="9" s="1"/>
  <c r="H19" i="9" s="1"/>
  <c r="N27" i="12"/>
  <c r="I8" i="9" s="1"/>
  <c r="O27" i="12"/>
  <c r="J8" i="9" s="1"/>
  <c r="J19" i="9" s="1"/>
  <c r="P27" i="12"/>
  <c r="K8" i="9" s="1"/>
  <c r="K19" i="9" s="1"/>
  <c r="Q27" i="12"/>
  <c r="L8" i="9" s="1"/>
  <c r="L19" i="9" s="1"/>
  <c r="R27" i="12"/>
  <c r="M8" i="9" s="1"/>
  <c r="M19" i="9" s="1"/>
  <c r="S27" i="12"/>
  <c r="N8" i="9" s="1"/>
  <c r="N19" i="9" s="1"/>
  <c r="T27" i="12"/>
  <c r="O8" i="9" s="1"/>
  <c r="O19" i="9" s="1"/>
  <c r="U27" i="12"/>
  <c r="P8" i="9" s="1"/>
  <c r="P19" i="9" s="1"/>
  <c r="V27" i="12"/>
  <c r="Q8" i="9" s="1"/>
  <c r="Q19" i="9" s="1"/>
  <c r="W27" i="12"/>
  <c r="R8" i="9" s="1"/>
  <c r="R19" i="9" s="1"/>
  <c r="X27" i="12"/>
  <c r="S8" i="9" s="1"/>
  <c r="S19" i="9" s="1"/>
  <c r="Y27" i="12"/>
  <c r="T8" i="9" s="1"/>
  <c r="T19" i="9" s="1"/>
  <c r="Z27" i="12"/>
  <c r="AA27" i="12"/>
  <c r="AB27" i="12"/>
  <c r="J38" i="11"/>
  <c r="E7" i="9" s="1"/>
  <c r="E18" i="9" s="1"/>
  <c r="K38" i="11"/>
  <c r="F7" i="9" s="1"/>
  <c r="F18" i="9" s="1"/>
  <c r="L38" i="11"/>
  <c r="G7" i="9" s="1"/>
  <c r="G18" i="9" s="1"/>
  <c r="M38" i="11"/>
  <c r="H7" i="9" s="1"/>
  <c r="N38" i="11"/>
  <c r="I7" i="9" s="1"/>
  <c r="I18" i="9" s="1"/>
  <c r="O38" i="11"/>
  <c r="P38" i="11"/>
  <c r="K7" i="9" s="1"/>
  <c r="K18" i="9" s="1"/>
  <c r="Q38" i="11"/>
  <c r="L7" i="9" s="1"/>
  <c r="L18" i="9" s="1"/>
  <c r="R38" i="11"/>
  <c r="M7" i="9" s="1"/>
  <c r="M18" i="9" s="1"/>
  <c r="S38" i="11"/>
  <c r="T38" i="11"/>
  <c r="U38" i="11"/>
  <c r="V38" i="11"/>
  <c r="Q7" i="9" s="1"/>
  <c r="Q18" i="9" s="1"/>
  <c r="W38" i="11"/>
  <c r="X38" i="11"/>
  <c r="S7" i="9" s="1"/>
  <c r="S18" i="9" s="1"/>
  <c r="Y38" i="11"/>
  <c r="T7" i="9" s="1"/>
  <c r="T18" i="9" s="1"/>
  <c r="Z38" i="11"/>
  <c r="U7" i="9" s="1"/>
  <c r="U18" i="9" s="1"/>
  <c r="AA38" i="11"/>
  <c r="J47" i="13"/>
  <c r="E11" i="9" s="1"/>
  <c r="K47" i="13"/>
  <c r="F11" i="9" s="1"/>
  <c r="L47" i="13"/>
  <c r="G11" i="9" s="1"/>
  <c r="M47" i="13"/>
  <c r="H11" i="9" s="1"/>
  <c r="N47" i="13"/>
  <c r="I11" i="9" s="1"/>
  <c r="O47" i="13"/>
  <c r="J11" i="9" s="1"/>
  <c r="P47" i="13"/>
  <c r="K11" i="9" s="1"/>
  <c r="Q47" i="13"/>
  <c r="L11" i="9" s="1"/>
  <c r="R47" i="13"/>
  <c r="M11" i="9" s="1"/>
  <c r="S47" i="13"/>
  <c r="N11" i="9" s="1"/>
  <c r="T47" i="13"/>
  <c r="O11" i="9" s="1"/>
  <c r="U47" i="13"/>
  <c r="P11" i="9" s="1"/>
  <c r="V47" i="13"/>
  <c r="Q11" i="9" s="1"/>
  <c r="W47" i="13"/>
  <c r="R11" i="9" s="1"/>
  <c r="X47" i="13"/>
  <c r="S11" i="9" s="1"/>
  <c r="Y47" i="13"/>
  <c r="T11" i="9" s="1"/>
  <c r="Z47" i="13"/>
  <c r="U11" i="9" s="1"/>
  <c r="AA47" i="13"/>
  <c r="AB47" i="13"/>
  <c r="D19" i="9"/>
  <c r="F8" i="9"/>
  <c r="F19" i="9" s="1"/>
  <c r="U8" i="9"/>
  <c r="U19" i="9" s="1"/>
  <c r="C19" i="9"/>
  <c r="D18" i="9"/>
  <c r="J7" i="9"/>
  <c r="J18" i="9" s="1"/>
  <c r="N7" i="9"/>
  <c r="N18" i="9" s="1"/>
  <c r="O7" i="9"/>
  <c r="O18" i="9" s="1"/>
  <c r="P7" i="9"/>
  <c r="P18" i="9" s="1"/>
  <c r="R7" i="9"/>
  <c r="R18" i="9" s="1"/>
  <c r="C18" i="9"/>
  <c r="H16" i="14"/>
  <c r="I16" i="14"/>
  <c r="J16" i="14"/>
  <c r="E12" i="9" s="1"/>
  <c r="K16" i="14"/>
  <c r="F12" i="9" s="1"/>
  <c r="L16" i="14"/>
  <c r="G12" i="9" s="1"/>
  <c r="M16" i="14"/>
  <c r="H12" i="9" s="1"/>
  <c r="N16" i="14"/>
  <c r="I12" i="9" s="1"/>
  <c r="O16" i="14"/>
  <c r="J12" i="9" s="1"/>
  <c r="P16" i="14"/>
  <c r="K12" i="9" s="1"/>
  <c r="Q16" i="14"/>
  <c r="L12" i="9" s="1"/>
  <c r="R16" i="14"/>
  <c r="M12" i="9" s="1"/>
  <c r="S16" i="14"/>
  <c r="N12" i="9" s="1"/>
  <c r="T16" i="14"/>
  <c r="O12" i="9" s="1"/>
  <c r="U16" i="14"/>
  <c r="P12" i="9" s="1"/>
  <c r="V16" i="14"/>
  <c r="Q12" i="9" s="1"/>
  <c r="W16" i="14"/>
  <c r="R12" i="9" s="1"/>
  <c r="X16" i="14"/>
  <c r="S12" i="9" s="1"/>
  <c r="Y16" i="14"/>
  <c r="T12" i="9" s="1"/>
  <c r="Z16" i="14"/>
  <c r="U12" i="9" s="1"/>
  <c r="AA16" i="14"/>
  <c r="AB16" i="14"/>
  <c r="G16" i="14"/>
  <c r="AC3" i="14"/>
  <c r="AC3" i="13"/>
  <c r="AC16" i="12"/>
  <c r="AB38" i="11"/>
  <c r="AC22" i="12"/>
  <c r="AC23" i="12"/>
  <c r="AC20" i="12"/>
  <c r="H10" i="16"/>
  <c r="I10" i="16"/>
  <c r="J10" i="16"/>
  <c r="K10" i="16"/>
  <c r="L10" i="16"/>
  <c r="M10" i="16"/>
  <c r="N10" i="16"/>
  <c r="O10" i="16"/>
  <c r="P10" i="16"/>
  <c r="K10" i="9" s="1"/>
  <c r="Q10" i="16"/>
  <c r="L10" i="9" s="1"/>
  <c r="R10" i="16"/>
  <c r="M10" i="9" s="1"/>
  <c r="S10" i="16"/>
  <c r="N10" i="9" s="1"/>
  <c r="T10" i="16"/>
  <c r="O10" i="9" s="1"/>
  <c r="U10" i="16"/>
  <c r="V10" i="16"/>
  <c r="W10" i="16"/>
  <c r="X10" i="16"/>
  <c r="Y10" i="16"/>
  <c r="Z10" i="16"/>
  <c r="AA10" i="16"/>
  <c r="AB10" i="16"/>
  <c r="G10" i="16"/>
  <c r="E9" i="9"/>
  <c r="F9" i="9"/>
  <c r="G9" i="9"/>
  <c r="H9" i="9"/>
  <c r="I9" i="9"/>
  <c r="J9" i="9"/>
  <c r="K9" i="9"/>
  <c r="L9" i="9"/>
  <c r="M9" i="9"/>
  <c r="N9" i="9"/>
  <c r="O9" i="9"/>
  <c r="P9" i="9"/>
  <c r="Q9" i="9"/>
  <c r="R9" i="9"/>
  <c r="S9" i="9"/>
  <c r="T9" i="9"/>
  <c r="U9" i="9"/>
  <c r="AC3" i="15"/>
  <c r="AC4" i="15"/>
  <c r="AC3" i="11"/>
  <c r="AC4" i="12"/>
  <c r="AC5" i="12"/>
  <c r="AC6" i="12"/>
  <c r="AC7" i="12"/>
  <c r="AC8" i="12"/>
  <c r="AC9" i="12"/>
  <c r="AC10" i="12"/>
  <c r="AC12" i="12"/>
  <c r="AC13" i="12"/>
  <c r="AC14" i="12"/>
  <c r="AC15" i="12"/>
  <c r="AC17" i="12"/>
  <c r="AC18" i="12"/>
  <c r="AC19" i="12"/>
  <c r="AC21" i="12"/>
  <c r="AC24" i="12"/>
  <c r="AC25" i="12"/>
  <c r="AC3" i="12"/>
  <c r="AB4" i="8"/>
  <c r="AB5" i="8"/>
  <c r="AB6" i="8"/>
  <c r="AB7" i="8"/>
  <c r="AB8" i="8"/>
  <c r="AB9" i="8"/>
  <c r="AB10" i="8"/>
  <c r="AB11" i="8"/>
  <c r="AB12" i="8"/>
  <c r="AB13" i="8"/>
  <c r="AB14" i="8"/>
  <c r="AB15" i="8"/>
  <c r="AB16" i="8"/>
  <c r="AB17" i="8"/>
  <c r="AB18" i="8"/>
  <c r="AB19" i="8"/>
  <c r="AB20" i="8"/>
  <c r="AB21" i="8"/>
  <c r="AB22" i="8"/>
  <c r="AB23" i="8"/>
  <c r="AB24" i="8"/>
  <c r="AB25" i="8"/>
  <c r="AB26" i="8"/>
  <c r="AB27" i="8"/>
  <c r="AB28" i="8"/>
  <c r="AB29" i="8"/>
  <c r="AB30" i="8"/>
  <c r="AB31" i="8"/>
  <c r="AB32" i="8"/>
  <c r="AB33" i="8"/>
  <c r="AB34" i="8"/>
  <c r="AB35" i="8"/>
  <c r="AB36" i="8"/>
  <c r="AB37" i="8"/>
  <c r="AB38" i="8"/>
  <c r="AB39" i="8"/>
  <c r="AB40" i="8"/>
  <c r="AB41" i="8"/>
  <c r="AB42" i="8"/>
  <c r="AB43" i="8"/>
  <c r="AB44" i="8"/>
  <c r="AB45" i="8"/>
  <c r="AB46" i="8"/>
  <c r="AB47" i="8"/>
  <c r="AB3" i="8"/>
  <c r="AB4" i="7"/>
  <c r="AB5" i="7"/>
  <c r="AB6" i="7"/>
  <c r="AB7" i="7"/>
  <c r="AB8" i="7"/>
  <c r="AB9" i="7"/>
  <c r="AB10" i="7"/>
  <c r="AB11" i="7"/>
  <c r="AB12" i="7"/>
  <c r="AB13" i="7"/>
  <c r="AB14" i="7"/>
  <c r="AB15" i="7"/>
  <c r="AB16" i="7"/>
  <c r="AB17" i="7"/>
  <c r="AB18" i="7"/>
  <c r="AB19" i="7"/>
  <c r="AB20" i="7"/>
  <c r="AB21" i="7"/>
  <c r="AB22" i="7"/>
  <c r="AB23" i="7"/>
  <c r="AB24"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3" i="7"/>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3" i="6"/>
  <c r="AC27" i="12" l="1"/>
  <c r="V8" i="9" s="1"/>
  <c r="B12" i="21" s="1"/>
  <c r="H18" i="9"/>
  <c r="X7" i="9"/>
  <c r="W7" i="9"/>
  <c r="B14" i="20" s="1"/>
  <c r="I19" i="9"/>
  <c r="W8" i="9"/>
  <c r="B15" i="20" s="1"/>
  <c r="X8" i="9"/>
  <c r="W11" i="9"/>
  <c r="B18" i="20" s="1"/>
  <c r="X11" i="9"/>
  <c r="X12" i="9"/>
  <c r="W12" i="9"/>
  <c r="B19" i="20" s="1"/>
  <c r="AC47" i="13"/>
  <c r="V11" i="9" s="1"/>
  <c r="B15" i="21" s="1"/>
  <c r="AC38" i="11"/>
  <c r="V7" i="9" s="1"/>
  <c r="B11" i="21" s="1"/>
  <c r="AC10" i="16"/>
  <c r="AC16" i="14"/>
  <c r="V12" i="9" s="1"/>
  <c r="B16" i="21" s="1"/>
  <c r="D16" i="9"/>
  <c r="E16" i="9" s="1"/>
  <c r="F16" i="9" s="1"/>
  <c r="G16" i="9" s="1"/>
  <c r="H16" i="9" s="1"/>
  <c r="I16" i="9" s="1"/>
  <c r="J16" i="9" s="1"/>
  <c r="K16" i="9" s="1"/>
  <c r="L16" i="9" s="1"/>
  <c r="M16" i="9" s="1"/>
  <c r="N16" i="9" s="1"/>
  <c r="O16" i="9" s="1"/>
  <c r="P16" i="9" s="1"/>
  <c r="Q16" i="9" s="1"/>
  <c r="R16" i="9" s="1"/>
  <c r="S16" i="9" s="1"/>
  <c r="T16" i="9" s="1"/>
  <c r="U16" i="9" s="1"/>
  <c r="Q5" i="9"/>
  <c r="I48" i="8"/>
  <c r="E5" i="9" s="1"/>
  <c r="J48" i="8"/>
  <c r="F5" i="9" s="1"/>
  <c r="K48" i="8"/>
  <c r="G5" i="9" s="1"/>
  <c r="L48" i="8"/>
  <c r="H5" i="9" s="1"/>
  <c r="M48" i="8"/>
  <c r="I5" i="9" s="1"/>
  <c r="N48" i="8"/>
  <c r="J5" i="9" s="1"/>
  <c r="O48" i="8"/>
  <c r="K5" i="9" s="1"/>
  <c r="P48" i="8"/>
  <c r="L5" i="9" s="1"/>
  <c r="Q48" i="8"/>
  <c r="M5" i="9" s="1"/>
  <c r="R48" i="8"/>
  <c r="N5" i="9" s="1"/>
  <c r="S48" i="8"/>
  <c r="O5" i="9" s="1"/>
  <c r="T48" i="8"/>
  <c r="P5" i="9" s="1"/>
  <c r="U48" i="8"/>
  <c r="V48" i="8"/>
  <c r="R5" i="9" s="1"/>
  <c r="W48" i="8"/>
  <c r="S5" i="9" s="1"/>
  <c r="X48" i="8"/>
  <c r="T5" i="9" s="1"/>
  <c r="Y48" i="8"/>
  <c r="U5" i="9" s="1"/>
  <c r="Z48" i="8"/>
  <c r="I69" i="7"/>
  <c r="E4" i="9" s="1"/>
  <c r="J69" i="7"/>
  <c r="F4" i="9" s="1"/>
  <c r="K69" i="7"/>
  <c r="G4" i="9" s="1"/>
  <c r="L69" i="7"/>
  <c r="H4" i="9" s="1"/>
  <c r="M69" i="7"/>
  <c r="I4" i="9" s="1"/>
  <c r="N69" i="7"/>
  <c r="J4" i="9" s="1"/>
  <c r="O69" i="7"/>
  <c r="K4" i="9" s="1"/>
  <c r="P69" i="7"/>
  <c r="L4" i="9" s="1"/>
  <c r="Q69" i="7"/>
  <c r="M4" i="9" s="1"/>
  <c r="R69" i="7"/>
  <c r="N4" i="9" s="1"/>
  <c r="S69" i="7"/>
  <c r="O4" i="9" s="1"/>
  <c r="T69" i="7"/>
  <c r="P4" i="9" s="1"/>
  <c r="U69" i="7"/>
  <c r="Q4" i="9" s="1"/>
  <c r="V69" i="7"/>
  <c r="R4" i="9" s="1"/>
  <c r="W69" i="7"/>
  <c r="S4" i="9" s="1"/>
  <c r="X69" i="7"/>
  <c r="T4" i="9" s="1"/>
  <c r="Y69" i="7"/>
  <c r="U4" i="9" s="1"/>
  <c r="Z69" i="7"/>
  <c r="AA12" i="6"/>
  <c r="AA10" i="6"/>
  <c r="AA4" i="6"/>
  <c r="AA5" i="6"/>
  <c r="AA6" i="6"/>
  <c r="AA7" i="6"/>
  <c r="AA8" i="6"/>
  <c r="AA9" i="6"/>
  <c r="AA11" i="6"/>
  <c r="AA13" i="6"/>
  <c r="AA14" i="6"/>
  <c r="AA15" i="6"/>
  <c r="AA16" i="6"/>
  <c r="AA17" i="6"/>
  <c r="AA18" i="6"/>
  <c r="AA19" i="6"/>
  <c r="AA20" i="6"/>
  <c r="AA21" i="6"/>
  <c r="AA22" i="6"/>
  <c r="AA23" i="6"/>
  <c r="AA24" i="6"/>
  <c r="AA25" i="6"/>
  <c r="AA26" i="6"/>
  <c r="AA27" i="6"/>
  <c r="AA28" i="6"/>
  <c r="AA29" i="6"/>
  <c r="AA30" i="6"/>
  <c r="AA31" i="6"/>
  <c r="AA32" i="6"/>
  <c r="AA33" i="6"/>
  <c r="AA34" i="6"/>
  <c r="AA35" i="6"/>
  <c r="AA36" i="6"/>
  <c r="AA37" i="6"/>
  <c r="AA38" i="6"/>
  <c r="AA39" i="6"/>
  <c r="AA40" i="6"/>
  <c r="AA41" i="6"/>
  <c r="AA42" i="6"/>
  <c r="AA43" i="6"/>
  <c r="AA44" i="6"/>
  <c r="AA45" i="6"/>
  <c r="AA46" i="6"/>
  <c r="AA47" i="6"/>
  <c r="AA48" i="6"/>
  <c r="AA49" i="6"/>
  <c r="AA50" i="6"/>
  <c r="AA51" i="6"/>
  <c r="AA52" i="6"/>
  <c r="AA53" i="6"/>
  <c r="AA54" i="6"/>
  <c r="AA55" i="6"/>
  <c r="AA56" i="6"/>
  <c r="AA57" i="6"/>
  <c r="AA58" i="6"/>
  <c r="AA59" i="6"/>
  <c r="AA60" i="6"/>
  <c r="AA61" i="6"/>
  <c r="AA62" i="6"/>
  <c r="AA63" i="6"/>
  <c r="AA64" i="6"/>
  <c r="AA65" i="6"/>
  <c r="AA66" i="6"/>
  <c r="AA67" i="6"/>
  <c r="AA68" i="6"/>
  <c r="AA69" i="6"/>
  <c r="AA70" i="6"/>
  <c r="AA71" i="6"/>
  <c r="AA72" i="6"/>
  <c r="AA73" i="6"/>
  <c r="AA74" i="6"/>
  <c r="AA75" i="6"/>
  <c r="AA76" i="6"/>
  <c r="AA77" i="6"/>
  <c r="AA78" i="6"/>
  <c r="AA79" i="6"/>
  <c r="AA80" i="6"/>
  <c r="AA81" i="6"/>
  <c r="AA82" i="6"/>
  <c r="AA83" i="6"/>
  <c r="AA84" i="6"/>
  <c r="AA85" i="6"/>
  <c r="AA86" i="6"/>
  <c r="AA87" i="6"/>
  <c r="AA88" i="6"/>
  <c r="AA89" i="6"/>
  <c r="AA90" i="6"/>
  <c r="AA91" i="6"/>
  <c r="AA92" i="6"/>
  <c r="AA93" i="6"/>
  <c r="AA94" i="6"/>
  <c r="AA95" i="6"/>
  <c r="AA96" i="6"/>
  <c r="AA97" i="6"/>
  <c r="AA98" i="6"/>
  <c r="AA99" i="6"/>
  <c r="AA100" i="6"/>
  <c r="AA101" i="6"/>
  <c r="AA102" i="6"/>
  <c r="AA103" i="6"/>
  <c r="AA104" i="6"/>
  <c r="AA105" i="6"/>
  <c r="AA106" i="6"/>
  <c r="AA107" i="6"/>
  <c r="AA108" i="6"/>
  <c r="AA109" i="6"/>
  <c r="AA110" i="6"/>
  <c r="AA111" i="6"/>
  <c r="AA112" i="6"/>
  <c r="AA113" i="6"/>
  <c r="AA114" i="6"/>
  <c r="AA115" i="6"/>
  <c r="AA116" i="6"/>
  <c r="AA117" i="6"/>
  <c r="AA118" i="6"/>
  <c r="AA119" i="6"/>
  <c r="AA120" i="6"/>
  <c r="AA121" i="6"/>
  <c r="AA122" i="6"/>
  <c r="AA123" i="6"/>
  <c r="AA124" i="6"/>
  <c r="AA125" i="6"/>
  <c r="AA126" i="6"/>
  <c r="AA127" i="6"/>
  <c r="AA128" i="6"/>
  <c r="AA129" i="6"/>
  <c r="AA130" i="6"/>
  <c r="AA131" i="6"/>
  <c r="AA132" i="6"/>
  <c r="AA133" i="6"/>
  <c r="AA134" i="6"/>
  <c r="AA135" i="6"/>
  <c r="AA136" i="6"/>
  <c r="AA137" i="6"/>
  <c r="AA138" i="6"/>
  <c r="AA139" i="6"/>
  <c r="AA140" i="6"/>
  <c r="AA141" i="6"/>
  <c r="AA142" i="6"/>
  <c r="AA143" i="6"/>
  <c r="AA144" i="6"/>
  <c r="AA145" i="6"/>
  <c r="AA146" i="6"/>
  <c r="AA147" i="6"/>
  <c r="AA148" i="6"/>
  <c r="AA149" i="6"/>
  <c r="AA150" i="6"/>
  <c r="AA151" i="6"/>
  <c r="AA152" i="6"/>
  <c r="AA153" i="6"/>
  <c r="AA154" i="6"/>
  <c r="AA155" i="6"/>
  <c r="AA156" i="6"/>
  <c r="AA157" i="6"/>
  <c r="AA158" i="6"/>
  <c r="AA159" i="6"/>
  <c r="AA160" i="6"/>
  <c r="AA161" i="6"/>
  <c r="AA162" i="6"/>
  <c r="AA163" i="6"/>
  <c r="AA164" i="6"/>
  <c r="AA165" i="6"/>
  <c r="AA166" i="6"/>
  <c r="AA167" i="6"/>
  <c r="AA168" i="6"/>
  <c r="AA169" i="6"/>
  <c r="AA170" i="6"/>
  <c r="AA171" i="6"/>
  <c r="AA172" i="6"/>
  <c r="AA173" i="6"/>
  <c r="AA174" i="6"/>
  <c r="AA175" i="6"/>
  <c r="AA176" i="6"/>
  <c r="AA177" i="6"/>
  <c r="AA178" i="6"/>
  <c r="AA179" i="6"/>
  <c r="AA180" i="6"/>
  <c r="AA181" i="6"/>
  <c r="AA182" i="6"/>
  <c r="AA183" i="6"/>
  <c r="AA184" i="6"/>
  <c r="AA185" i="6"/>
  <c r="AA186" i="6"/>
  <c r="AA187" i="6"/>
  <c r="AA188" i="6"/>
  <c r="AA189" i="6"/>
  <c r="AA190" i="6"/>
  <c r="AA191" i="6"/>
  <c r="AA192" i="6"/>
  <c r="AA193" i="6"/>
  <c r="AA194" i="6"/>
  <c r="AA195" i="6"/>
  <c r="AA196" i="6"/>
  <c r="AA197" i="6"/>
  <c r="AA198" i="6"/>
  <c r="AA199" i="6"/>
  <c r="AA200" i="6"/>
  <c r="AA201" i="6"/>
  <c r="AA202" i="6"/>
  <c r="AA203" i="6"/>
  <c r="AA204" i="6"/>
  <c r="AA205" i="6"/>
  <c r="AA206" i="6"/>
  <c r="AA207" i="6"/>
  <c r="AA208" i="6"/>
  <c r="AA209" i="6"/>
  <c r="AA210" i="6"/>
  <c r="AA211" i="6"/>
  <c r="AA212" i="6"/>
  <c r="AA213" i="6"/>
  <c r="AA214" i="6"/>
  <c r="AA215" i="6"/>
  <c r="AA216" i="6"/>
  <c r="AA217" i="6"/>
  <c r="AA218" i="6"/>
  <c r="AA219" i="6"/>
  <c r="AA220" i="6"/>
  <c r="AA221" i="6"/>
  <c r="AA222" i="6"/>
  <c r="AA223" i="6"/>
  <c r="AA224" i="6"/>
  <c r="AA225" i="6"/>
  <c r="AA226" i="6"/>
  <c r="AA227" i="6"/>
  <c r="AA228" i="6"/>
  <c r="AA229" i="6"/>
  <c r="AA230" i="6"/>
  <c r="AA231" i="6"/>
  <c r="AA232" i="6"/>
  <c r="AA233" i="6"/>
  <c r="AA234" i="6"/>
  <c r="AA235" i="6"/>
  <c r="AA236" i="6"/>
  <c r="AA237" i="6"/>
  <c r="AA238" i="6"/>
  <c r="AA239" i="6"/>
  <c r="AA240" i="6"/>
  <c r="AA241" i="6"/>
  <c r="AA242" i="6"/>
  <c r="AA243" i="6"/>
  <c r="AA244" i="6"/>
  <c r="AA245" i="6"/>
  <c r="AA246" i="6"/>
  <c r="AA247" i="6"/>
  <c r="AA248" i="6"/>
  <c r="AA249" i="6"/>
  <c r="AA250" i="6"/>
  <c r="AA251" i="6"/>
  <c r="AA252" i="6"/>
  <c r="AA253" i="6"/>
  <c r="AA254" i="6"/>
  <c r="AA255" i="6"/>
  <c r="AA256" i="6"/>
  <c r="AA257" i="6"/>
  <c r="AA258" i="6"/>
  <c r="AA259" i="6"/>
  <c r="AA260" i="6"/>
  <c r="AA261" i="6"/>
  <c r="AA262" i="6"/>
  <c r="AA263" i="6"/>
  <c r="AA264" i="6"/>
  <c r="AA265" i="6"/>
  <c r="AA266" i="6"/>
  <c r="AA267" i="6"/>
  <c r="AA268" i="6"/>
  <c r="AA269" i="6"/>
  <c r="AA270" i="6"/>
  <c r="AA271" i="6"/>
  <c r="AA272" i="6"/>
  <c r="AA273" i="6"/>
  <c r="AA274" i="6"/>
  <c r="AA275" i="6"/>
  <c r="AA276" i="6"/>
  <c r="AA277" i="6"/>
  <c r="AA278" i="6"/>
  <c r="AA279" i="6"/>
  <c r="AA280" i="6"/>
  <c r="AA281" i="6"/>
  <c r="AA282" i="6"/>
  <c r="AA283" i="6"/>
  <c r="AA284" i="6"/>
  <c r="AA285" i="6"/>
  <c r="AA286" i="6"/>
  <c r="AA287" i="6"/>
  <c r="AA288" i="6"/>
  <c r="AA289" i="6"/>
  <c r="AA290" i="6"/>
  <c r="AA291" i="6"/>
  <c r="AA292" i="6"/>
  <c r="AA293" i="6"/>
  <c r="AA294" i="6"/>
  <c r="AA295" i="6"/>
  <c r="AA296" i="6"/>
  <c r="AA297" i="6"/>
  <c r="AA298" i="6"/>
  <c r="AA299" i="6"/>
  <c r="AA300" i="6"/>
  <c r="AA301" i="6"/>
  <c r="AA302" i="6"/>
  <c r="AA303" i="6"/>
  <c r="AA304" i="6"/>
  <c r="AA305" i="6"/>
  <c r="AA306" i="6"/>
  <c r="AA307" i="6"/>
  <c r="AA308" i="6"/>
  <c r="AA309" i="6"/>
  <c r="AA310" i="6"/>
  <c r="AA311" i="6"/>
  <c r="AA312" i="6"/>
  <c r="AA313" i="6"/>
  <c r="AA314" i="6"/>
  <c r="AA315" i="6"/>
  <c r="AA316" i="6"/>
  <c r="AA317" i="6"/>
  <c r="AA318" i="6"/>
  <c r="AA319" i="6"/>
  <c r="AA320" i="6"/>
  <c r="AA321" i="6"/>
  <c r="AA322" i="6"/>
  <c r="AA323" i="6"/>
  <c r="AA324" i="6"/>
  <c r="AA325" i="6"/>
  <c r="AA326" i="6"/>
  <c r="AA327" i="6"/>
  <c r="AA328" i="6"/>
  <c r="AA329" i="6"/>
  <c r="AA330" i="6"/>
  <c r="AA331" i="6"/>
  <c r="AA332" i="6"/>
  <c r="AA333" i="6"/>
  <c r="AA334" i="6"/>
  <c r="AA335" i="6"/>
  <c r="AA336" i="6"/>
  <c r="AA337" i="6"/>
  <c r="AA338" i="6"/>
  <c r="AA339" i="6"/>
  <c r="AA340" i="6"/>
  <c r="AA341" i="6"/>
  <c r="AA342" i="6"/>
  <c r="AA343" i="6"/>
  <c r="AA344" i="6"/>
  <c r="AA345" i="6"/>
  <c r="AA346" i="6"/>
  <c r="AA347" i="6"/>
  <c r="AA348" i="6"/>
  <c r="AA349" i="6"/>
  <c r="AA350" i="6"/>
  <c r="AA351" i="6"/>
  <c r="AA352" i="6"/>
  <c r="AA353" i="6"/>
  <c r="AA354" i="6"/>
  <c r="AA355" i="6"/>
  <c r="AA356" i="6"/>
  <c r="AA357" i="6"/>
  <c r="AA358" i="6"/>
  <c r="AA359" i="6"/>
  <c r="AA360" i="6"/>
  <c r="AA361" i="6"/>
  <c r="AA362" i="6"/>
  <c r="AA363" i="6"/>
  <c r="AA364" i="6"/>
  <c r="AA365" i="6"/>
  <c r="AA366" i="6"/>
  <c r="AA367" i="6"/>
  <c r="AA368" i="6"/>
  <c r="AA369" i="6"/>
  <c r="AA370" i="6"/>
  <c r="AA371" i="6"/>
  <c r="AA372" i="6"/>
  <c r="AA373" i="6"/>
  <c r="AA374" i="6"/>
  <c r="AA375" i="6"/>
  <c r="AA376" i="6"/>
  <c r="AA377" i="6"/>
  <c r="AA378" i="6"/>
  <c r="AA379" i="6"/>
  <c r="AA380" i="6"/>
  <c r="AA381" i="6"/>
  <c r="AA382" i="6"/>
  <c r="AA383" i="6"/>
  <c r="AA384" i="6"/>
  <c r="AA385" i="6"/>
  <c r="AA386" i="6"/>
  <c r="AA387" i="6"/>
  <c r="AA388" i="6"/>
  <c r="AA389" i="6"/>
  <c r="AA390" i="6"/>
  <c r="AA391" i="6"/>
  <c r="AA392" i="6"/>
  <c r="AA393" i="6"/>
  <c r="AA394" i="6"/>
  <c r="AA395" i="6"/>
  <c r="AA396" i="6"/>
  <c r="AA397" i="6"/>
  <c r="AA398" i="6"/>
  <c r="AA399" i="6"/>
  <c r="AA400" i="6"/>
  <c r="AA401" i="6"/>
  <c r="AA402" i="6"/>
  <c r="AA403" i="6"/>
  <c r="AA404" i="6"/>
  <c r="AA405" i="6"/>
  <c r="AA406" i="6"/>
  <c r="AA407" i="6"/>
  <c r="AA408" i="6"/>
  <c r="AA409" i="6"/>
  <c r="AA410" i="6"/>
  <c r="AA411" i="6"/>
  <c r="AA412" i="6"/>
  <c r="AA413" i="6"/>
  <c r="AA414" i="6"/>
  <c r="AA415" i="6"/>
  <c r="AA416" i="6"/>
  <c r="AA417" i="6"/>
  <c r="AA418" i="6"/>
  <c r="AA419" i="6"/>
  <c r="AA420" i="6"/>
  <c r="AA421" i="6"/>
  <c r="AA422" i="6"/>
  <c r="AA423" i="6"/>
  <c r="AA424" i="6"/>
  <c r="AA425" i="6"/>
  <c r="AA426" i="6"/>
  <c r="AA427" i="6"/>
  <c r="AA428" i="6"/>
  <c r="AA3" i="6"/>
  <c r="W4" i="9" l="1"/>
  <c r="B10" i="20" s="1"/>
  <c r="X4" i="9"/>
  <c r="X5" i="9"/>
  <c r="W5" i="9"/>
  <c r="B17" i="21"/>
  <c r="B13" i="20"/>
  <c r="AA48" i="8"/>
  <c r="AB48" i="8"/>
  <c r="V5" i="9" s="1"/>
  <c r="B5" i="21" s="1"/>
  <c r="AA69" i="7"/>
  <c r="AB69" i="7"/>
  <c r="V4" i="9" s="1"/>
  <c r="B6" i="21" s="1"/>
  <c r="C6" i="21" s="1"/>
  <c r="I576" i="6"/>
  <c r="E3" i="9" s="1"/>
  <c r="J576" i="6"/>
  <c r="F3" i="9" s="1"/>
  <c r="K576" i="6"/>
  <c r="G3" i="9" s="1"/>
  <c r="G20" i="9" s="1"/>
  <c r="L576" i="6"/>
  <c r="H3" i="9" s="1"/>
  <c r="M576" i="6"/>
  <c r="I3" i="9" s="1"/>
  <c r="I20" i="9" s="1"/>
  <c r="N576" i="6"/>
  <c r="J3" i="9" s="1"/>
  <c r="J20" i="9" s="1"/>
  <c r="O576" i="6"/>
  <c r="K3" i="9" s="1"/>
  <c r="K13" i="9" s="1"/>
  <c r="P576" i="6"/>
  <c r="L3" i="9" s="1"/>
  <c r="L20" i="9" s="1"/>
  <c r="Q576" i="6"/>
  <c r="M3" i="9" s="1"/>
  <c r="M20" i="9" s="1"/>
  <c r="R576" i="6"/>
  <c r="N3" i="9" s="1"/>
  <c r="N20" i="9" s="1"/>
  <c r="S576" i="6"/>
  <c r="O3" i="9" s="1"/>
  <c r="O20" i="9" s="1"/>
  <c r="T576" i="6"/>
  <c r="P3" i="9" s="1"/>
  <c r="P20" i="9" s="1"/>
  <c r="U576" i="6"/>
  <c r="Q3" i="9" s="1"/>
  <c r="Q20" i="9" s="1"/>
  <c r="V576" i="6"/>
  <c r="R3" i="9" s="1"/>
  <c r="R20" i="9" s="1"/>
  <c r="W576" i="6"/>
  <c r="S3" i="9" s="1"/>
  <c r="S20" i="9" s="1"/>
  <c r="X576" i="6"/>
  <c r="T3" i="9" s="1"/>
  <c r="T20" i="9" s="1"/>
  <c r="Y576" i="6"/>
  <c r="U3" i="9" s="1"/>
  <c r="U20" i="9" s="1"/>
  <c r="Z576" i="6"/>
  <c r="AA576" i="6"/>
  <c r="AB576" i="6"/>
  <c r="V3" i="9" s="1"/>
  <c r="B7" i="21" s="1"/>
  <c r="C7" i="21" s="1"/>
  <c r="F20" i="9" l="1"/>
  <c r="W3" i="9"/>
  <c r="B9" i="20" s="1"/>
  <c r="B8" i="20" s="1"/>
  <c r="E13" i="9"/>
  <c r="B6" i="20" s="1"/>
  <c r="B3" i="20" s="1"/>
  <c r="X3" i="9"/>
  <c r="B8" i="21"/>
  <c r="C8" i="21" s="1"/>
  <c r="B21" i="21" s="1"/>
  <c r="B28" i="21" s="1"/>
  <c r="B30" i="21" s="1"/>
  <c r="C5" i="21"/>
  <c r="P13" i="9"/>
  <c r="P17" i="9" s="1"/>
  <c r="Q13" i="9"/>
  <c r="Q17" i="9" s="1"/>
  <c r="N13" i="9"/>
  <c r="F13" i="9"/>
  <c r="J13" i="9"/>
  <c r="J22" i="9" s="1"/>
  <c r="R13" i="9"/>
  <c r="R22" i="9" s="1"/>
  <c r="M13" i="9"/>
  <c r="M17" i="9" s="1"/>
  <c r="D20" i="9"/>
  <c r="D17" i="9"/>
  <c r="U13" i="9"/>
  <c r="U17" i="9" s="1"/>
  <c r="S13" i="9"/>
  <c r="S17" i="9" s="1"/>
  <c r="I13" i="9"/>
  <c r="I17" i="9" s="1"/>
  <c r="C20" i="9"/>
  <c r="V13" i="9"/>
  <c r="L13" i="9"/>
  <c r="O13" i="9"/>
  <c r="O22" i="9" s="1"/>
  <c r="H20" i="9"/>
  <c r="H13" i="9"/>
  <c r="H22" i="9" s="1"/>
  <c r="T13" i="9"/>
  <c r="T17" i="9" s="1"/>
  <c r="G13" i="9"/>
  <c r="G17" i="9" s="1"/>
  <c r="E20" i="9"/>
  <c r="K17" i="9"/>
  <c r="K20" i="9"/>
  <c r="E17" i="9"/>
  <c r="B23" i="20" l="1"/>
  <c r="B27" i="20" s="1"/>
  <c r="L17" i="9"/>
  <c r="X13" i="9"/>
  <c r="W13" i="9"/>
  <c r="O17" i="9"/>
  <c r="T22" i="9"/>
  <c r="K22" i="9"/>
  <c r="U22" i="9"/>
  <c r="E22" i="9"/>
  <c r="R17" i="9"/>
  <c r="Q22" i="9"/>
  <c r="P22" i="9"/>
  <c r="D22" i="9"/>
  <c r="S22" i="9"/>
  <c r="I22" i="9"/>
  <c r="G22" i="9"/>
  <c r="H17" i="9"/>
  <c r="L22" i="9"/>
  <c r="N17" i="9"/>
  <c r="N22" i="9"/>
  <c r="M22" i="9"/>
  <c r="F17" i="9"/>
  <c r="F22" i="9"/>
  <c r="J17" i="9"/>
  <c r="C23" i="9"/>
  <c r="C24" i="9" s="1"/>
  <c r="C17" i="9"/>
  <c r="C22" i="9"/>
  <c r="D23" i="9" l="1"/>
  <c r="E23" i="9" s="1"/>
  <c r="F23" i="9" s="1"/>
  <c r="E24" i="9" l="1"/>
  <c r="D24" i="9"/>
  <c r="G23" i="9"/>
  <c r="F24" i="9"/>
  <c r="H23" i="9" l="1"/>
  <c r="G24" i="9"/>
  <c r="I23" i="9" l="1"/>
  <c r="H24" i="9"/>
  <c r="J23" i="9" l="1"/>
  <c r="I24" i="9"/>
  <c r="K23" i="9" l="1"/>
  <c r="J24" i="9"/>
  <c r="L23" i="9" l="1"/>
  <c r="K24" i="9"/>
  <c r="M23" i="9" l="1"/>
  <c r="L24" i="9"/>
  <c r="N23" i="9" l="1"/>
  <c r="M24" i="9"/>
  <c r="O23" i="9" l="1"/>
  <c r="N24" i="9"/>
  <c r="P23" i="9" l="1"/>
  <c r="O24" i="9"/>
  <c r="Q23" i="9" l="1"/>
  <c r="P24" i="9"/>
  <c r="R23" i="9" l="1"/>
  <c r="Q24" i="9"/>
  <c r="S23" i="9" l="1"/>
  <c r="R24" i="9"/>
  <c r="T23" i="9" l="1"/>
  <c r="S24" i="9"/>
  <c r="U23" i="9" l="1"/>
  <c r="U24" i="9" s="1"/>
  <c r="T24" i="9"/>
</calcChain>
</file>

<file path=xl/sharedStrings.xml><?xml version="1.0" encoding="utf-8"?>
<sst xmlns="http://schemas.openxmlformats.org/spreadsheetml/2006/main" count="5982" uniqueCount="2665">
  <si>
    <t>Housing Trajectory</t>
  </si>
  <si>
    <t>2021/2022</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</si>
  <si>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</si>
  <si>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</si>
  <si>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</si>
  <si>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</si>
  <si>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</si>
  <si>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</si>
  <si>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</si>
  <si>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</si>
  <si>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</si>
  <si>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</si>
  <si>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</si>
  <si>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</si>
  <si>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</si>
  <si>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</si>
  <si>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</si>
  <si>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</si>
  <si>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</si>
  <si>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</si>
  <si>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5 Year Total</t>
  </si>
  <si>
    <t>2024/25 - 2039/40 Total</t>
  </si>
  <si>
    <t>Plan Period Total (2020/21 - 2039/40)</t>
  </si>
  <si>
    <t>1 to 4</t>
  </si>
  <si>
    <t>5 to 9</t>
  </si>
  <si>
    <t>10 Plus</t>
  </si>
  <si>
    <t>Windfall Allowance</t>
  </si>
  <si>
    <t>LP Allocation With Planning Permission</t>
  </si>
  <si>
    <t>LP Allocation Without Planning Permission</t>
  </si>
  <si>
    <t>NDP With Planning Permission</t>
  </si>
  <si>
    <t>NDP Without Planning Permission</t>
  </si>
  <si>
    <t>SADMP Allocation With Planning Permission</t>
  </si>
  <si>
    <t>SADMP Allocation Without Planning Permission</t>
  </si>
  <si>
    <t>TOTAL</t>
  </si>
  <si>
    <t>a) Annual LHN</t>
  </si>
  <si>
    <t>b) Cumulative Target</t>
  </si>
  <si>
    <t xml:space="preserve">c) Completions </t>
  </si>
  <si>
    <t>d) LP Allocation With Planning Permission</t>
  </si>
  <si>
    <t>d1) LP Allocation Without Planning Permission</t>
  </si>
  <si>
    <t>e) Planning Permissions</t>
  </si>
  <si>
    <t>h) Windfall Allowance</t>
  </si>
  <si>
    <t>i) Total Identfied Housing Supply</t>
  </si>
  <si>
    <t>k) Cumulative Completions</t>
  </si>
  <si>
    <t>l) Cumulative Shortfall</t>
  </si>
  <si>
    <t> </t>
  </si>
  <si>
    <t>Parish Name</t>
  </si>
  <si>
    <t>Allocation Ref</t>
  </si>
  <si>
    <t>Permission Reference</t>
  </si>
  <si>
    <t>Address</t>
  </si>
  <si>
    <t>Description</t>
  </si>
  <si>
    <t>Units</t>
  </si>
  <si>
    <t>Net Gain</t>
  </si>
  <si>
    <t>Status</t>
  </si>
  <si>
    <t>Completed
2023/2024</t>
  </si>
  <si>
    <t>Post Plan</t>
  </si>
  <si>
    <t>Net Gain
(2024/25 - 2039/40)</t>
  </si>
  <si>
    <t>5 Year HLS</t>
  </si>
  <si>
    <t>King's Lynn</t>
  </si>
  <si>
    <t>E1.6</t>
  </si>
  <si>
    <t>21/01873/FM</t>
  </si>
  <si>
    <t>Land SE of 60 Queen Mary Road N of Railway Line And S ofParkwayGaywoodKing's LynnNorfolk, King's Lynn</t>
  </si>
  <si>
    <t>Construction of 226 new homes and associated green space, landscaping and ancillary infrastructure</t>
  </si>
  <si>
    <t>STARTED</t>
  </si>
  <si>
    <t>E1.7</t>
  </si>
  <si>
    <t>21/00855/FM</t>
  </si>
  <si>
    <t>Lovells Aconite Rd Site OfficeFront WayKing's LynnNorfolkPE30 2LU, King's Lynn</t>
  </si>
  <si>
    <t>The construction of 96 dwellings associated access roads, footways and new areas of public open space and associated external works</t>
  </si>
  <si>
    <t>GRANTED</t>
  </si>
  <si>
    <t>E1.9</t>
  </si>
  <si>
    <t>23/02144/F</t>
  </si>
  <si>
    <t>BCKLWN Land E of Losinga Road W of Waterside And N of
Salters Road
King's Lynn
Norfolk</t>
  </si>
  <si>
    <t>VARIATION OF CONDITION 2 OF PLANNING PERMISSION 22/00622/F: (Variation of Condition 2 of Planning Permission 20/01957/FM) Construction of 78 affordable dwellings and associated access, infrastructure and landscaping</t>
  </si>
  <si>
    <t>20/01957/FM</t>
  </si>
  <si>
    <t>Land E of Losinga Road W of Waterside And N ofSalters RoadKing's LynnNorfolk, King's Lynn</t>
  </si>
  <si>
    <t>Construction of 78 affordable dwellings and associated access, infrastructure and landscaping</t>
  </si>
  <si>
    <t>COMPLETED</t>
  </si>
  <si>
    <t>Wimbotsham</t>
  </si>
  <si>
    <t>F1.3</t>
  </si>
  <si>
    <t>21/01121/RMM</t>
  </si>
  <si>
    <t>Land NE of Bridle Lane
Downham Market
Norfolk</t>
  </si>
  <si>
    <t>Reserved Matters Application for layout, scale, appearance and landscaping for the erection of 226 dwellings and associated works and infrastructure</t>
  </si>
  <si>
    <t>Downham Market</t>
  </si>
  <si>
    <t>F1.4</t>
  </si>
  <si>
    <t>21/00152/RMM</t>
  </si>
  <si>
    <t>Land S of Denver Hill N of Southern Bypass E ofNightingale LaneDownham MarketNorfolk, Downham Market</t>
  </si>
  <si>
    <t>RESERVED MATTERS: Up to 300 dwellings and associated infrastructure and access</t>
  </si>
  <si>
    <t>E1.14</t>
  </si>
  <si>
    <t>21/00145/F</t>
  </si>
  <si>
    <t>Site West of
St Peters Road
West Lynn
King's Lynn
Norfolk
PE34 3JL</t>
  </si>
  <si>
    <t>Variation of Conditions 18 and 19 of Planning Permission 16/01105/OM:  Residential development for 44 dwellings</t>
  </si>
  <si>
    <t>Hunstanton</t>
  </si>
  <si>
    <t>F2.2</t>
  </si>
  <si>
    <t>18/00418/RMM</t>
  </si>
  <si>
    <t>Land East of Cromer RoadHunstantonNorfolk, Hunstanton</t>
  </si>
  <si>
    <t>Reserved Matters Application: construction of 120 dwellings with associated landscaping, open space, car parking</t>
  </si>
  <si>
    <t>F2.3</t>
  </si>
  <si>
    <t>22/00929/FM</t>
  </si>
  <si>
    <t>Land S of Hunstanton Commercial Park And E
Kings Lynn Road
Hunstanton
Norfolk</t>
  </si>
  <si>
    <t>Development of 61 housing with care apartments, 39 care ready bungalows and 60 residential dwellings together with community facilities and services and associated landscaping, highway works and associated infrastructure</t>
  </si>
  <si>
    <t>Walsoken</t>
  </si>
  <si>
    <t>F3.1</t>
  </si>
  <si>
    <t>22/01756/FM</t>
  </si>
  <si>
    <t>Land S of Sandy Lane And N And S of Walsoken Footpath Usrn 80483456
Sandy Lane
Walsoken
Norfolk</t>
  </si>
  <si>
    <t>Hybrid application. Full planning permission for the erection of 325 dwellings with access off Sandy Lane, highways layout, public open space, landscaping and associated infrastructure. Outline planning permission for a Community Hub/local centre comprisi</t>
  </si>
  <si>
    <t>South Wootton</t>
  </si>
  <si>
    <t>E3.1</t>
  </si>
  <si>
    <t>21/01944/RMM</t>
  </si>
  <si>
    <t>Land W And SW of 55 To 65
Nursery Lane
South Wootton
Norfolk</t>
  </si>
  <si>
    <t>Reserved Matters: Residential Development for up to 125 dwellings together with associated works.</t>
  </si>
  <si>
    <t>23/02079/F</t>
  </si>
  <si>
    <t>Land W of South Wootton School Off
Edward Benefer Way
King's Lynn
Norfolk</t>
  </si>
  <si>
    <t>Variation of condition number 13 attached to planning permission 17/01151/OM:  Outline Major Application: Sustainable mixed-use urban extension comprising: upto 450 dwellings, a mixed use local centre comprising Class A uses (including retail facilities a</t>
  </si>
  <si>
    <t>East Rudham</t>
  </si>
  <si>
    <t>G31.1</t>
  </si>
  <si>
    <t>21/00498/FM</t>
  </si>
  <si>
    <t>Land NE of 5 Eye Lane And S of The Bungalow Fakenham RoadFakenham RoadEast RudhamNorfolk, East Rudham</t>
  </si>
  <si>
    <t>Proposed residential development of 10 dwellings</t>
  </si>
  <si>
    <t>Feltwell</t>
  </si>
  <si>
    <t>G35.1</t>
  </si>
  <si>
    <t>19/00859/FM</t>
  </si>
  <si>
    <t>Land At Or South of
6 - 10 Lodge Road
Feltwell
Norfolk</t>
  </si>
  <si>
    <t>Erection of 18 dwellings with associated garages and highway works</t>
  </si>
  <si>
    <t>Gayton</t>
  </si>
  <si>
    <t>G41.1</t>
  </si>
  <si>
    <t>21/01697/F</t>
  </si>
  <si>
    <t>Manor FarmBack StreetGaytonKing's LynnNorfolkPE32 1QR, Gayton</t>
  </si>
  <si>
    <t>VARIATION OF CONDITION 2 OF PLANNING PERMISSION 18/00125/F: Conversion and extension of workshop outbuilding to dwelling house, addition of workshop/plant room and associated works</t>
  </si>
  <si>
    <t>Great Massingham</t>
  </si>
  <si>
    <t>G43.1</t>
  </si>
  <si>
    <t>18/02038/RMM</t>
  </si>
  <si>
    <t>Land S of 93 And 73 To 76 Summerwood Estate And NW of AbbeyfieldsWalcups LaneGreat MassinghamNorfolk, Great Massingham</t>
  </si>
  <si>
    <t>Reserved matters application: Construction of up to 16 dwellings</t>
  </si>
  <si>
    <t>Marham</t>
  </si>
  <si>
    <t>G56.1</t>
  </si>
  <si>
    <t>23/00309/F</t>
  </si>
  <si>
    <t>Land E of Cottage Farm Mews NE of Hillside And S of the Street
The Street
Marham
Norfolk</t>
  </si>
  <si>
    <t>VARIATION OF CONDITION 4 OF PLANNING CONSENT 18/01896/F: Residential development for 8 new dwellings, access road and car park, and associated works</t>
  </si>
  <si>
    <t>Marshland St. James</t>
  </si>
  <si>
    <t>G57.1</t>
  </si>
  <si>
    <t>18/00242/RMM</t>
  </si>
  <si>
    <t>Land On The South West Side ofSchool RoadMarshland St JamesNorfolk, Marshland St. James</t>
  </si>
  <si>
    <t>Reserved Matters Application:  construction of 17 dwellings</t>
  </si>
  <si>
    <t>G57.2</t>
  </si>
  <si>
    <t>17/01675/O</t>
  </si>
  <si>
    <t>Land Between 135 And 145 Smeeth RoadMarshland St JamesNorfolk, Marshland St. James</t>
  </si>
  <si>
    <t>Outline application for the construction of 6 dwellings on vacant land between Nos 135 and 145</t>
  </si>
  <si>
    <t>Stoke Ferry</t>
  </si>
  <si>
    <t>G88.3</t>
  </si>
  <si>
    <t>17/00469/F</t>
  </si>
  <si>
    <t>Land Between Bramcote House And Village Hall
Lynn Road
Stoke Ferry
Norfolk</t>
  </si>
  <si>
    <t>VARIATION OF CONDITIONS 8, 9, 14, 21, AND 29 OF PERMISSION 16/00493/FM: Proposed residential development (29 dwellings) with minor demolition of former opening in boundary wall for access to plot 24. To include parking and access to existing village hall</t>
  </si>
  <si>
    <t>Terrington St Clement</t>
  </si>
  <si>
    <t>G93.3</t>
  </si>
  <si>
    <t>21/00589/RMM</t>
  </si>
  <si>
    <t>Land W of 23 To 37 And N And W of 52
Benns Lane
Terrington St Clement
Norfolk</t>
  </si>
  <si>
    <t>Reserved Matters Application for 43 dwellings</t>
  </si>
  <si>
    <t>Terrington St John</t>
  </si>
  <si>
    <t>G94.1</t>
  </si>
  <si>
    <t>21/00169/O</t>
  </si>
  <si>
    <t>Land To The East of School Road Terrington St John Norfolk</t>
  </si>
  <si>
    <t>Outline application with all matters reserved for 5 dwellings</t>
  </si>
  <si>
    <t>Outwell</t>
  </si>
  <si>
    <t>G104.5</t>
  </si>
  <si>
    <t>19/00858/RMM</t>
  </si>
  <si>
    <t>Land East of36 Wisbech RoadOutwellWisbechNorfolkPE14 8PA, Outwell</t>
  </si>
  <si>
    <t>RESERVED MATTERS: Proposed residential development for 40 dwellings</t>
  </si>
  <si>
    <t>G104.6</t>
  </si>
  <si>
    <t>21/02308/RMM</t>
  </si>
  <si>
    <t>Land W of Tikka ChefIsle RoadOutwellNorfolk, Outwell</t>
  </si>
  <si>
    <t>Reserved Matters: Erection of 50 dwellings</t>
  </si>
  <si>
    <t>Walpole</t>
  </si>
  <si>
    <t>G109.1</t>
  </si>
  <si>
    <t>22/00826/RM</t>
  </si>
  <si>
    <t>Land SE of Helian House
Walnut Road
Walpole St Peter
Norfolk</t>
  </si>
  <si>
    <t>RESERVED MATTERS: Approval for all reserved matters for plot 11 - Construction of detached dwelling.</t>
  </si>
  <si>
    <t>22/00556/RM</t>
  </si>
  <si>
    <t>Application for all reserved matters for site frontage and plots 2, 5, 7, 8, 9 and 10</t>
  </si>
  <si>
    <t>22/00697/RM</t>
  </si>
  <si>
    <t>RESERVED MATTERS: Approval for all reserved matters for plot 4 - Construction of detached dwelling.</t>
  </si>
  <si>
    <t>23/01057/F</t>
  </si>
  <si>
    <t>VARIATION OF CONDITION 1 OF PLANNING APPLICATION 22/00825/RM -RESERVED MATTERS: Approval for all reserved matters for plot 1 - Construction of Detached Dwelling</t>
  </si>
  <si>
    <t>Watlington</t>
  </si>
  <si>
    <t>G112.1</t>
  </si>
  <si>
    <t>21/02421/FM</t>
  </si>
  <si>
    <t>Land East of 2
Thieves Bridge Road
Watlington
Norfolk</t>
  </si>
  <si>
    <t>Proposed development of 40 dwellings and associated external works and access</t>
  </si>
  <si>
    <t>Terrington St. Clement</t>
  </si>
  <si>
    <t>TSC1</t>
  </si>
  <si>
    <t>23/01762/F</t>
  </si>
  <si>
    <t>Church Farm Distribution Depot
Northgate Way
Terrington St Clement
Norfolk</t>
  </si>
  <si>
    <t>Variation of condition 6, 7 and 22 attached to planning permission 18/00940/OM: Outline Application: Erection of 76 dwellings with means of site access following demolition of existing structures.</t>
  </si>
  <si>
    <t>Fincham</t>
  </si>
  <si>
    <t>G36.1</t>
  </si>
  <si>
    <t>23/01327/F</t>
  </si>
  <si>
    <t>Land North of Rosewood
Marham Road
Fincham
Norfolk</t>
  </si>
  <si>
    <t>VARIATION OF CONDITIONS 10, 11 AND 12 OF PLANNING PERMISSION 16/01747/O: Outline for erection of 5 detached dwellings</t>
  </si>
  <si>
    <t>Walpole Highway</t>
  </si>
  <si>
    <t>G106.1</t>
  </si>
  <si>
    <t>22/01385/F</t>
  </si>
  <si>
    <t>Land opposite entrance, Stockshill Square, Hall Road Walpole Highway</t>
  </si>
  <si>
    <t>VARIATION OF CONDITION 1 OF PERMISSION 21/02244/F: (Variation of Condition 1 attached to 19/00541/RM) Erection of four dwellings</t>
  </si>
  <si>
    <t>Welney</t>
  </si>
  <si>
    <t>G113.1</t>
  </si>
  <si>
    <t>23/00179/O</t>
  </si>
  <si>
    <t>Former Three Tunns Public House Land N of Welney Parish Hall And E of Old Bedford Row
Bedford Bank
Welney
Norfolk</t>
  </si>
  <si>
    <t>OUTLINE APPLICATION Residential development (4 dwellings)</t>
  </si>
  <si>
    <t>G113.2</t>
  </si>
  <si>
    <t>18/00195/FM</t>
  </si>
  <si>
    <t>Land North of Grange FarmMain StreetWelneyWisbechNorfolkPE14 9RB, Welney</t>
  </si>
  <si>
    <t>Proposed development of 17 residential dwellings (including 3 affordable units) and improved vehicular access to Main Road</t>
  </si>
  <si>
    <t>Wiggenhall St. Germans</t>
  </si>
  <si>
    <t>G123.1</t>
  </si>
  <si>
    <t>22/01549/RM</t>
  </si>
  <si>
    <t>Land NW of Willow Farm 45
Mill Road
Wiggenhall St Germans
Norfolk</t>
  </si>
  <si>
    <t>Reserved Matters:  Construction of 4 Detached Dwelling Houses</t>
  </si>
  <si>
    <t>LP Allocation With Planning Permission Totals</t>
  </si>
  <si>
    <t>Net Gain (2024/25 - 2039/40)</t>
  </si>
  <si>
    <t>E1.5</t>
  </si>
  <si>
    <t>Boal Quay</t>
  </si>
  <si>
    <t xml:space="preserve"> </t>
  </si>
  <si>
    <t>E1.8</t>
  </si>
  <si>
    <t>South Quay</t>
  </si>
  <si>
    <t>E1.10</t>
  </si>
  <si>
    <t>North of Wisbech Road</t>
  </si>
  <si>
    <t>West of St Peter’s Road (Phase 2)</t>
  </si>
  <si>
    <t>West Winch</t>
  </si>
  <si>
    <t>E2.1</t>
  </si>
  <si>
    <t>18/02289/OM (PCO)</t>
  </si>
  <si>
    <t>PCO</t>
  </si>
  <si>
    <t>13/01615/OM (PCO)</t>
  </si>
  <si>
    <t>Clenchwarton</t>
  </si>
  <si>
    <t>G25.2</t>
  </si>
  <si>
    <t>Land north of Main Road</t>
  </si>
  <si>
    <t>Desingham</t>
  </si>
  <si>
    <t>G29.1</t>
  </si>
  <si>
    <t>App to be submitted spring 2024</t>
  </si>
  <si>
    <t>Land Nort of Doddshill Road</t>
  </si>
  <si>
    <t>Feltwell - Land to the rear of Chocolate Cottage, 24 Oak Street (Phase 2 - south)</t>
  </si>
  <si>
    <t>MAR1</t>
  </si>
  <si>
    <t>G88.2</t>
  </si>
  <si>
    <t>Terrington St. John</t>
  </si>
  <si>
    <t>17/02335/RMM</t>
  </si>
  <si>
    <t>Playing Field School Road Terrington St John Norfolk</t>
  </si>
  <si>
    <t>Denver</t>
  </si>
  <si>
    <t>G28.1</t>
  </si>
  <si>
    <t>Land to South of Sluice Road</t>
  </si>
  <si>
    <t>23/01763/FM</t>
  </si>
  <si>
    <t>Proposed Residential Development of 36 dwellings involving the demolition of existing buildings</t>
  </si>
  <si>
    <t>Full</t>
  </si>
  <si>
    <t>Great Bircham</t>
  </si>
  <si>
    <t>G42.1</t>
  </si>
  <si>
    <t>23/00768/FM</t>
  </si>
  <si>
    <t>Land Adjacent to 16 Lynn Road</t>
  </si>
  <si>
    <t xml:space="preserve">  </t>
  </si>
  <si>
    <t>Heacham</t>
  </si>
  <si>
    <t>G47.1</t>
  </si>
  <si>
    <t>18/00226/RMM</t>
  </si>
  <si>
    <t>Land off Cheney Hill</t>
  </si>
  <si>
    <t>Major reserved matters application: Construction of 69 dwellings and associated infrastructure</t>
  </si>
  <si>
    <t>21/01412/RMM</t>
  </si>
  <si>
    <t>RESERVED MATTERS: Construction of up to 64 dwellings and associated infrastructure</t>
  </si>
  <si>
    <t>Hilgay</t>
  </si>
  <si>
    <t>G48.1</t>
  </si>
  <si>
    <t>23/00834/FM</t>
  </si>
  <si>
    <t>Land South ofForesters AvenueHilgayDownham MarketNorfolkPE38 0JU, Hilgay</t>
  </si>
  <si>
    <t>Sedgeford</t>
  </si>
  <si>
    <t>G78.1</t>
  </si>
  <si>
    <t>G88.1</t>
  </si>
  <si>
    <t>LP Allocation Without Planning Permission Totals</t>
  </si>
  <si>
    <t>Snettisham</t>
  </si>
  <si>
    <t>22/00762/RMM</t>
  </si>
  <si>
    <t>Land N of 26 To 30
Poppyfields Drive
Snettisham
Norfolk</t>
  </si>
  <si>
    <t>Reserved Matters: Erection of up to 69 homes including 30 percent affordable dwellings, together with the creation of a new priority junction, provision of public open space and associated infrastructure</t>
  </si>
  <si>
    <t>Granted</t>
  </si>
  <si>
    <t>Upwell</t>
  </si>
  <si>
    <t>22/02226/F</t>
  </si>
  <si>
    <t>Pinfold Road</t>
  </si>
  <si>
    <t>Holme Next The Sea</t>
  </si>
  <si>
    <t>22/01884/F</t>
  </si>
  <si>
    <t>Eastgate Barn</t>
  </si>
  <si>
    <t>Neighbourhood Plan Allocations With Planning Permission Totals</t>
  </si>
  <si>
    <t xml:space="preserve">Net Gain (2024/25 - 2039/40)
</t>
  </si>
  <si>
    <t>Castle Acre</t>
  </si>
  <si>
    <t>Glebe Land off South Acre Road</t>
  </si>
  <si>
    <t>Land to the east of Ringstead Road and to the north of the School</t>
  </si>
  <si>
    <t>Land east of Ringstead Road opposite Jarvie Close</t>
  </si>
  <si>
    <t>Land east of Low Side</t>
  </si>
  <si>
    <t>Adjacent to Lode House, Low Side</t>
  </si>
  <si>
    <t>St Peter’s Road</t>
  </si>
  <si>
    <t>23/00430/F (pending)</t>
  </si>
  <si>
    <t>Adjacent to Three Holes Village Hall (N of Paradise Farm)</t>
  </si>
  <si>
    <t>Neighbourhood Plan Allocations Without Planning Permission Totals</t>
  </si>
  <si>
    <t>E1.4</t>
  </si>
  <si>
    <t>Marsh Lane</t>
  </si>
  <si>
    <t>Complete SADMP site - not taken forward into submission Plan</t>
  </si>
  <si>
    <t>Complete</t>
  </si>
  <si>
    <t>E4.1</t>
  </si>
  <si>
    <t>20/00666/RMM</t>
  </si>
  <si>
    <t>Knights Hill (south of Grimston Road) - Phase 1</t>
  </si>
  <si>
    <t>SADMP site - not taken forward into submission Plan</t>
  </si>
  <si>
    <t>22/01310/RMM</t>
  </si>
  <si>
    <t>Land West of Knights Hill Village</t>
  </si>
  <si>
    <t>Approval of matters reserved for layout, scale, appearance and landscaping following outline planning permission 16/02231/OM for the erection of new homes, open space, a car park to serve Reffley Wood, paths and cycleways and associated development</t>
  </si>
  <si>
    <t>F2.4</t>
  </si>
  <si>
    <t>Land North of Hunstanton Road</t>
  </si>
  <si>
    <t>Brancaster</t>
  </si>
  <si>
    <t>G13.1</t>
  </si>
  <si>
    <t>Land to the east of Mill Road</t>
  </si>
  <si>
    <t>SADMP site - proposed for deletion through hearings</t>
  </si>
  <si>
    <t>G13.2</t>
  </si>
  <si>
    <t>Land off the Close</t>
  </si>
  <si>
    <t>Burnham Market</t>
  </si>
  <si>
    <t>G17.1</t>
  </si>
  <si>
    <t>Land at Foundry Field</t>
  </si>
  <si>
    <t>G22.1</t>
  </si>
  <si>
    <t>19/00148/F; 17/02341/RMM; 16/02057/F</t>
  </si>
  <si>
    <t>Land west of Massingham Road</t>
  </si>
  <si>
    <t>G25.1</t>
  </si>
  <si>
    <t>19/00913/RMM</t>
  </si>
  <si>
    <t>Land between Wildfields Road and Hall Road</t>
  </si>
  <si>
    <t>G25.3</t>
  </si>
  <si>
    <t>21/01903/F; 19/01288/RM</t>
  </si>
  <si>
    <t>Land south of Main Road</t>
  </si>
  <si>
    <t>21/02159/F</t>
  </si>
  <si>
    <t>Land East of The Grange262 Main RoadClenchwartonKINGS LYNNNorfolkPE34 4AF, Clenchwarton</t>
  </si>
  <si>
    <t>Docking</t>
  </si>
  <si>
    <t>G30.1</t>
  </si>
  <si>
    <t>21/02252/F</t>
  </si>
  <si>
    <t>Land situated off Pound Lane (Manor Pasture)</t>
  </si>
  <si>
    <t>Commenced</t>
  </si>
  <si>
    <t>Emneth</t>
  </si>
  <si>
    <t>G34.1</t>
  </si>
  <si>
    <t>21/00767/F (1 No dwelling)</t>
  </si>
  <si>
    <t>Land on south of The Wroe</t>
  </si>
  <si>
    <t>G35.3</t>
  </si>
  <si>
    <t>18/01027/F; 19/01347/F</t>
  </si>
  <si>
    <t>Feltwell - Land at 40 Lodge Lane / Skye Gardens</t>
  </si>
  <si>
    <t>G35.4</t>
  </si>
  <si>
    <t>Hockwold cum Wilton - Land south of South Street</t>
  </si>
  <si>
    <t>Grimston</t>
  </si>
  <si>
    <t>G41.2</t>
  </si>
  <si>
    <t>19/01680/RMM; 17/02375/RMM</t>
  </si>
  <si>
    <t>Grimston and Pott Row - Land adjacent Stave Farm, west of Ashwicken Road</t>
  </si>
  <si>
    <t>G47.2</t>
  </si>
  <si>
    <t>Land to the south of St. Mary's Close</t>
  </si>
  <si>
    <t>Methwold</t>
  </si>
  <si>
    <t>G59.1</t>
  </si>
  <si>
    <t>23/01409/F</t>
  </si>
  <si>
    <t>Residential Development
Crown Street
Methwold
THETFORD
Norfolk</t>
  </si>
  <si>
    <t>VARIATION OF CONDITION 2 OF PLANNING PERMISSION 15/01683/FM: Construction of 30 dwellings and associated infrastructure on vacant field</t>
  </si>
  <si>
    <t>G59.2</t>
  </si>
  <si>
    <t>19/00029/RMM</t>
  </si>
  <si>
    <t>Land S of 1 To 44 Herbert Drive And W 59Hythe RoadMethwoldThetfordNorfolkIP26 4PS, Methwold</t>
  </si>
  <si>
    <t>Residential development of 44 dwellings</t>
  </si>
  <si>
    <t>G59.4</t>
  </si>
  <si>
    <t>19/01809/F</t>
  </si>
  <si>
    <t>Mulberry House
61 Globe Street
Methwold
Norfolk
IP26 4PQ</t>
  </si>
  <si>
    <t>Variation of condition 2 of Planning Permission 16/00611/F: Erection of 5 new dwellings being phase 2 of the redevelopment of a former coal yard and paddock</t>
  </si>
  <si>
    <t>G59.3</t>
  </si>
  <si>
    <t>19/01261/FM</t>
  </si>
  <si>
    <t>Methwold - Land at Hythe Road</t>
  </si>
  <si>
    <t>G83.1</t>
  </si>
  <si>
    <t>19/00577/RM; 14/00944/FM</t>
  </si>
  <si>
    <t>Land south of Common Road and behind Teal Close</t>
  </si>
  <si>
    <t>G93.1</t>
  </si>
  <si>
    <t>19/01589/RMM</t>
  </si>
  <si>
    <t>Land at Church Bank, Chapel Road</t>
  </si>
  <si>
    <t>G93.2</t>
  </si>
  <si>
    <t>19/00712/F</t>
  </si>
  <si>
    <t>Land Adjacent King William Close</t>
  </si>
  <si>
    <t>G104.1</t>
  </si>
  <si>
    <t>19/02020/RM; 20/00782/RM; 20/01070/RM; 21/01674/F; 21/02269/F</t>
  </si>
  <si>
    <t>Upwell - Land north west of Townley Close</t>
  </si>
  <si>
    <t>21/01674/F</t>
  </si>
  <si>
    <t>Land South East of 5 New Road Upwell</t>
  </si>
  <si>
    <t>VARIATION OF CONDITIONS 1 AND 3 of Planning Permission 21/00624/RM: To reduce dwelling size</t>
  </si>
  <si>
    <t>21/02269/F</t>
  </si>
  <si>
    <t>19 New Road, Upwell Norfolk</t>
  </si>
  <si>
    <t>VARIATION OF CONDITION 1 OF PLANNING PERMISSION 21/01718/RM: To amend drawings</t>
  </si>
  <si>
    <t>G104.2</t>
  </si>
  <si>
    <t>19/01062/RM</t>
  </si>
  <si>
    <t>Upwell - Land south/ east of Townley Close</t>
  </si>
  <si>
    <t>G104.4</t>
  </si>
  <si>
    <t>19/00696/F; 16/01753/RM</t>
  </si>
  <si>
    <t>Upwell - Land off St Peter's Road</t>
  </si>
  <si>
    <t>Walpole St Peter</t>
  </si>
  <si>
    <t>G109.2</t>
  </si>
  <si>
    <t>18/01472/RMM</t>
  </si>
  <si>
    <t>Walpole St. Peter - Land south of Church Road</t>
  </si>
  <si>
    <t xml:space="preserve">West Walton </t>
  </si>
  <si>
    <t>G120.1</t>
  </si>
  <si>
    <t>19/01130/RMM</t>
  </si>
  <si>
    <t>Walton Highway - Land adjacent Common Road</t>
  </si>
  <si>
    <t>G120.2</t>
  </si>
  <si>
    <t>17/01360/RMM</t>
  </si>
  <si>
    <t>Walton Highway - Land north of School Road</t>
  </si>
  <si>
    <t>East Winch</t>
  </si>
  <si>
    <t>G33.1</t>
  </si>
  <si>
    <t>Land South of Gayton Road</t>
  </si>
  <si>
    <t>20/01461/F</t>
  </si>
  <si>
    <t>Land S of Wilson Drive And E of The LaurelsGayton RoadEast WinchNorfolk, East Winch</t>
  </si>
  <si>
    <t>Detached dwelling and landscape works incidental to the development progress (Plot 4)</t>
  </si>
  <si>
    <t>20/01451/F</t>
  </si>
  <si>
    <t>Detached dwelling and landscape works incidental to the development progress (Plot 5)</t>
  </si>
  <si>
    <t>Ingoldisthorpe</t>
  </si>
  <si>
    <t>G52.1</t>
  </si>
  <si>
    <t>19/00341/F; 17/00088/RMM</t>
  </si>
  <si>
    <t>Land opposite 143-161 Lynn Road</t>
  </si>
  <si>
    <t>17/00088/RMM</t>
  </si>
  <si>
    <t>Land N 130 Lynn Road And E 147 Lynn RoadLynn RoadIngoldisthorpeNorfolk, Ingoldisthorpe</t>
  </si>
  <si>
    <t>Reserved Matters Application: Residential development of 15 houses</t>
  </si>
  <si>
    <t>Runcton Holme</t>
  </si>
  <si>
    <t>G72.1</t>
  </si>
  <si>
    <t>19/01491/RMM</t>
  </si>
  <si>
    <t>Land North ofSchool RoadRuncton HolmeNorfolk, Runcton Holme</t>
  </si>
  <si>
    <t>Reserved matters major application: Construction of 11 dwellings</t>
  </si>
  <si>
    <t>Shouldham</t>
  </si>
  <si>
    <t>G81.1</t>
  </si>
  <si>
    <t>23/00056/F</t>
  </si>
  <si>
    <t>Land E of 52 To 60 Westgate Street Shouldham Norfolk PE33 0DF</t>
  </si>
  <si>
    <t>G81.2</t>
  </si>
  <si>
    <t>18/00604/F</t>
  </si>
  <si>
    <t>Land accessed from Rye's Close</t>
  </si>
  <si>
    <t>Southery</t>
  </si>
  <si>
    <t>G85.1</t>
  </si>
  <si>
    <t>16/00658/FM</t>
  </si>
  <si>
    <t>Land off Lions Close</t>
  </si>
  <si>
    <t>Syderstone</t>
  </si>
  <si>
    <t>G91.1</t>
  </si>
  <si>
    <t>21/02228/F</t>
  </si>
  <si>
    <t>Land west of no. 26 The Street</t>
  </si>
  <si>
    <t>Tilney All Saints</t>
  </si>
  <si>
    <t>G97.1</t>
  </si>
  <si>
    <t>18/01627/RM</t>
  </si>
  <si>
    <t>Land between School Road and Lynn Road</t>
  </si>
  <si>
    <t>Wereham</t>
  </si>
  <si>
    <t>G114.1</t>
  </si>
  <si>
    <t>16/01378/FM</t>
  </si>
  <si>
    <t>Land to the rear of ‘Natanya’, Hollies Farm, Flegg Green</t>
  </si>
  <si>
    <t>SADMP Allocations With Planning Permission Totals</t>
  </si>
  <si>
    <t>E1.11</t>
  </si>
  <si>
    <t>Southgates</t>
  </si>
  <si>
    <t>Knights Hill (south of Grimston Road) - Phase 2</t>
  </si>
  <si>
    <t>E1.15</t>
  </si>
  <si>
    <t>Land at Bankside</t>
  </si>
  <si>
    <t>Dersingham</t>
  </si>
  <si>
    <t>G29.2</t>
  </si>
  <si>
    <t>Land at Manor Road</t>
  </si>
  <si>
    <t xml:space="preserve">Feltwell </t>
  </si>
  <si>
    <t>G35.2</t>
  </si>
  <si>
    <t>Feltwell - Land north of Munson's Lane</t>
  </si>
  <si>
    <t>Middleton</t>
  </si>
  <si>
    <t>G60.1</t>
  </si>
  <si>
    <t>Land south of Walter Howes Crescent</t>
  </si>
  <si>
    <t>G94.2</t>
  </si>
  <si>
    <t>Tilney St Lawrence - Land north of St. John’s Road</t>
  </si>
  <si>
    <t>G104.3</t>
  </si>
  <si>
    <t>Upwell - Land at Low Side</t>
  </si>
  <si>
    <t>Harpley</t>
  </si>
  <si>
    <t>G45.1</t>
  </si>
  <si>
    <t>Land at Nethergate Street/ School Lane</t>
  </si>
  <si>
    <t>Hillington</t>
  </si>
  <si>
    <t>G49.1</t>
  </si>
  <si>
    <t>Land to the south of Pasture Close</t>
  </si>
  <si>
    <t>Ten Mile Bank</t>
  </si>
  <si>
    <t>G92.1</t>
  </si>
  <si>
    <t>Land off Church Road</t>
  </si>
  <si>
    <t>Three Holes</t>
  </si>
  <si>
    <t>G96.1</t>
  </si>
  <si>
    <t>Land adjacent to 'The Bungalow', Main Road</t>
  </si>
  <si>
    <t>Wiggenhall St. Mary Magdalen</t>
  </si>
  <si>
    <t>G124.1</t>
  </si>
  <si>
    <t>Land on Mill Road</t>
  </si>
  <si>
    <t>SADMP Allocations Without Planning Permission Totals</t>
  </si>
  <si>
    <t>Completed 
2023/2024</t>
  </si>
  <si>
    <t>Net Gain (2024/25 - 2039/40)
(Within Plan period 
2021-2040)</t>
  </si>
  <si>
    <t>Bagthorpe with Barmer</t>
  </si>
  <si>
    <t>23/01808/F</t>
  </si>
  <si>
    <t>Land West of 8 Bagthorpe Road
Bircham Newton
Norfolk</t>
  </si>
  <si>
    <t>Variation of condition number 2 attached to planning permission 22/00963/F:  Change of Use with Extension of Existing Building to create Dwelling House.</t>
  </si>
  <si>
    <t>Barton Bendish</t>
  </si>
  <si>
    <t>19/01572/F</t>
  </si>
  <si>
    <t>Land At Hall Farm Boughton Long RoadBarton BendishKing's LynnNorfolkPE33 9DW, Barton Bendish</t>
  </si>
  <si>
    <t>New dwelling for essential rural worker (gamekeeper)</t>
  </si>
  <si>
    <t>Bawsey</t>
  </si>
  <si>
    <t>21/01868/F</t>
  </si>
  <si>
    <t>Barn AtWhitehouse FarmQueen Elizabeth WayBawseyKINGS LYNNNorfolkPE32 1EY, Bawsey</t>
  </si>
  <si>
    <t>Proposed Barn Conversion</t>
  </si>
  <si>
    <t>Bircham</t>
  </si>
  <si>
    <t>21/00713/F</t>
  </si>
  <si>
    <t>Well CottageLynn RoadGreat BirchamKing's LynnNorfolkPE31 6RJ, Bircham</t>
  </si>
  <si>
    <t>Demolition of existing dwelling and construction of 4 No dwellings</t>
  </si>
  <si>
    <t>21/01641/F</t>
  </si>
  <si>
    <t>Church FarmDocking RoadBircham NewtonNorfolkPE31 6QZ, Bircham</t>
  </si>
  <si>
    <t>REMOVAL OR VARIATION OF CONDITION 2 OF PLANNING PERMISSION 16/01957/F: Conversion of stable block to dwelling</t>
  </si>
  <si>
    <t>22/00550/PACU3</t>
  </si>
  <si>
    <t>Agricultural Building Off
Stanhoe Road
Bircham Newton
Norfolk</t>
  </si>
  <si>
    <t>Prior approval for change of use of agricultural building to a dwelling</t>
  </si>
  <si>
    <t>23/00410/F</t>
  </si>
  <si>
    <t>Hall Farm Barn
Docking Road
Bircham Newton
King's Lynn
Norfolk
PE31 6QR</t>
  </si>
  <si>
    <t>Conversion of existing barn to provide 1x dwelling (Class C3)</t>
  </si>
  <si>
    <t>Boughton</t>
  </si>
  <si>
    <t>19/00363/RM</t>
  </si>
  <si>
    <t>South of Jubilee Lodge Mill Hill RoadBoughtonNorfolkPE33 9AE, Boughton</t>
  </si>
  <si>
    <t>Reserved Matters Application for amended design for dwellings on plots 2 &amp; 3</t>
  </si>
  <si>
    <t>23/00608/F</t>
  </si>
  <si>
    <t>Land W of Woodstock
Mill Hill Road
Boughton
PE33 9AE</t>
  </si>
  <si>
    <t>PROPOSED NEW RESIDENTIAL DWELLING</t>
  </si>
  <si>
    <t>20/01695/O</t>
  </si>
  <si>
    <t>Marsh HouseCross LaneBrancasterKing's LynnNorfolkPE31 8AE, Brancaster</t>
  </si>
  <si>
    <t>Outline Application for 1 dwelling further to subdivision of amenity land</t>
  </si>
  <si>
    <t>21/01761/F</t>
  </si>
  <si>
    <t>The Sailings
Main Road
Brancaster Staithe
King's Lynn
Norfolk
PE31 8BP</t>
  </si>
  <si>
    <t>Erection of no.1 self-build dwelling</t>
  </si>
  <si>
    <t>20/01955/F</t>
  </si>
  <si>
    <t>Sailcraft Sea SchoolThe BoatyardMain RoadBrancaster StaitheNorfolk, Brancaster</t>
  </si>
  <si>
    <t>Proposed demolition of three vacant existing commercial buildings and construction of two residential dwellings.</t>
  </si>
  <si>
    <t>21/01813/O</t>
  </si>
  <si>
    <t>Land AtMarsh SideBrancasterNorfolk, Brancaster</t>
  </si>
  <si>
    <t>Outline application with some matters reserved for the construction of a new dwelling</t>
  </si>
  <si>
    <t>21/02116/F</t>
  </si>
  <si>
    <t>The LodgeTown FarmMain RoadBrancasterKing's LynnNorfolkPE31 8AP, Brancaster</t>
  </si>
  <si>
    <t>Dwelling and garage following demolition of existing structures</t>
  </si>
  <si>
    <t>22/00264/CU</t>
  </si>
  <si>
    <t>Garden Cottage
Marsh Drove
Brancaster
KINGS LYNN
Norfolk
PE31 8FY</t>
  </si>
  <si>
    <t>Change of Use of self contained residential annex to dwelling house Use Class C3</t>
  </si>
  <si>
    <t>21/01607/O</t>
  </si>
  <si>
    <t>West Lee
19 Town Lane
Brancaster Staithe
King's Lynn
Norfolk
PE31 8BT</t>
  </si>
  <si>
    <t>Outline Application: The erection of one additional dwelling (in addition to that granted under permission under permission 20/00055/O) with associated garaging, parking and turning areas and other associated works</t>
  </si>
  <si>
    <t>21/00821/PACU1</t>
  </si>
  <si>
    <t>Bruce And Co Accountants4 Ulph PlaceBurnham MarketNorfolkPE31 8HQ, Burnham Market</t>
  </si>
  <si>
    <t>Application to determine if prior approval is required for proposed change of use from office to dwelling (Schedule 2, Part 3, Class O)</t>
  </si>
  <si>
    <t>21/02121/F</t>
  </si>
  <si>
    <t>25 Front StreetBurnham MarketKing's LynnNorfolkPE31 8EJ, Burnham Market</t>
  </si>
  <si>
    <t>Variation of condition 2 of planning permission 17/02079/F to amend drawings</t>
  </si>
  <si>
    <t>22/02154/F</t>
  </si>
  <si>
    <t>Doctors Surgery
Church Walk
Burnham Market
King's Lynn
Norfolk
PE31 8DH</t>
  </si>
  <si>
    <t>Variation of Conditions 1 and 11 of Planning Permission 22/00859/F: Variation of Condition 2: 21/01957/F - Demolition of GP surgery and erection of 4no. dwellings</t>
  </si>
  <si>
    <t>22/01499/F</t>
  </si>
  <si>
    <t>Land South of Hall Farm Cottage
Herrings Lane
Burnham Market
Norfolk</t>
  </si>
  <si>
    <t>Construction of a two storey dwelling and associated works</t>
  </si>
  <si>
    <t>Burnham Thorpe</t>
  </si>
  <si>
    <t>16/00505/F</t>
  </si>
  <si>
    <t>Agricultural Barn At Whitehall Farm Walsingham Road Burnham Thorpe Norfolk, Burnham Thorpe</t>
  </si>
  <si>
    <t>Proposed conversion of the existing barn to residential use and the modification of an existing structure to provide an outbuilding for parking and storage</t>
  </si>
  <si>
    <t>16/00804/F</t>
  </si>
  <si>
    <t>The Brickyard Burnham Road Peterstone Burnham Overy Town Norfolk, Burnham Overy Town</t>
  </si>
  <si>
    <t>Conversion of the existing barn to residential use with associated parking and landscaping and removal of derelict building</t>
  </si>
  <si>
    <t>15/00134/F</t>
  </si>
  <si>
    <t>Land 1A Drury Lane Castle Acre Norfolk</t>
  </si>
  <si>
    <t>Demolition of single storey asbestos and metal clad garage and erection of a 2 bed residential unit arranged on 2 floors</t>
  </si>
  <si>
    <t>16/00820/F</t>
  </si>
  <si>
    <t>The Former Smithy At Lodge Farm Rougham Road Castle Acre Norfolk</t>
  </si>
  <si>
    <t>Proposed conversion of the existing barn to residential use with associated parking and landscaping</t>
  </si>
  <si>
    <t>18/00033/F</t>
  </si>
  <si>
    <t>Land At St James GreenCastle AcreNorfolkPE32 2BD, Castle Acre</t>
  </si>
  <si>
    <t>Single storey two-bed dwelling and temporary standing of mobile home for duration of construction</t>
  </si>
  <si>
    <t>21/01254/F</t>
  </si>
  <si>
    <t>Land Adj The EyrieBack LaneCastle AcreKing's LynnNorfolkPE32 2AR, Castle Acre</t>
  </si>
  <si>
    <t>Proposed dwelling (revised design which began construction in 2005)</t>
  </si>
  <si>
    <t>23/00319/F</t>
  </si>
  <si>
    <t>Land North of Greenslade House
Newton Road
Castle Acre
Norfolk</t>
  </si>
  <si>
    <t>Demolition of agricultural buildings with extant permission to convert to a single dwelling, and erection of a new detached dwelling, with associated change of use of land from agricultural to residential</t>
  </si>
  <si>
    <t>Castle Rising</t>
  </si>
  <si>
    <t>19/00752/F</t>
  </si>
  <si>
    <t>Havengate LodgeLynn RoadCastle RisingKing's LynnNorfolkPE31 6AA, Castle Rising</t>
  </si>
  <si>
    <t>Proposed dwelling following sub-division, conversion of existing building and extension</t>
  </si>
  <si>
    <t>24/00185/F</t>
  </si>
  <si>
    <t>Flintstones
Lynn Road
Castle Rising
King's Lynn
Norfolk
PE31 6EJ</t>
  </si>
  <si>
    <t>VARIATION OF CONDITION 2 OF PLANNING CONSENT 22/02256/F: Demolition of existing house and construction of 2 pairs of semi-detached cottages.</t>
  </si>
  <si>
    <t>2/04/0272/F</t>
  </si>
  <si>
    <t>Porch Farm 229 Main Road Clenchwarton King's Lynn Norfolk PE34 4AD</t>
  </si>
  <si>
    <t>Conversion of barn and stables to two dwellings and construction of garage</t>
  </si>
  <si>
    <t>19/00989/F</t>
  </si>
  <si>
    <t>Meadow ViewBlack Horse RoadClenchwartonKing's LynnNorfolkPE34 4DN, Clenchwarton</t>
  </si>
  <si>
    <t>Proposed dwelling and retention of part of existing bungalow as annexe</t>
  </si>
  <si>
    <t>19/01661/F</t>
  </si>
  <si>
    <t>41 Wildfields RoadClenchwartonKing's LynnNorfolkPE34 4DE, Clenchwarton</t>
  </si>
  <si>
    <t>Change of Use of Annexe for Use as a Dwellinghouse.</t>
  </si>
  <si>
    <t>23/01391/F</t>
  </si>
  <si>
    <t>59 Hall Road
Clenchwarton
Norfolk
PE34 4AS</t>
  </si>
  <si>
    <t>Detached dwelling with Integral Garage and landscape works incidental to the site development</t>
  </si>
  <si>
    <t>23/00827/RM</t>
  </si>
  <si>
    <t>149 Main Road
Clenchwarton
King's Lynn
Norfolk
PE34 4DT</t>
  </si>
  <si>
    <t>RESERVED MATTERS APPLICATION: Demolition of the existing dwelling and garage and the construction of 3No dwellings and a new access along with parking, landscaping and associated infrastructure</t>
  </si>
  <si>
    <t>Crimplesham</t>
  </si>
  <si>
    <t>20/00754/O</t>
  </si>
  <si>
    <t>Land To The Rear ofDovedaleMain RoadCrimpleshamKing's LynnNorfolkPE33 9DX, Crimplesham</t>
  </si>
  <si>
    <t>Outline application: Site for the one detached dwelling and garage</t>
  </si>
  <si>
    <t>21/01744/CU</t>
  </si>
  <si>
    <t>Annexe 2Crew Yard BarnsChurch RoadCrimpleshamNorfolkPE33 9FD, Crimplesham</t>
  </si>
  <si>
    <t>Change of use of residential dwelling (holiday let) to permanent residential dwelling.</t>
  </si>
  <si>
    <t>21/02258/F</t>
  </si>
  <si>
    <t>Land Adj Bumbles FollyMarket LaneCrimpleshamKing's LynnNorfolkPE33 9DZ, Crimplesham</t>
  </si>
  <si>
    <t>Construction of one single storey dwelling</t>
  </si>
  <si>
    <t>08/01820/F</t>
  </si>
  <si>
    <t>Lakeside Caravan Park &amp; Fisheries Sluice Road Denver Norfolk PE38 0DZ, Denver</t>
  </si>
  <si>
    <t>Construction of Dwelling (Revised Design) for manager/owners accommodation</t>
  </si>
  <si>
    <t>21/01111/F</t>
  </si>
  <si>
    <t>71 Ryston RoadDenverDownham MarketNorfolkPE38 0DP, Denver</t>
  </si>
  <si>
    <t>Construction of two dwellings and garages following demolition of existing dwelling</t>
  </si>
  <si>
    <t>21/02272/F</t>
  </si>
  <si>
    <t>Rough Barn (Plot 1)65 Sluice RoadDenverDownham MarketNorfolkPE38 0DY, Denver</t>
  </si>
  <si>
    <t>Variation of condition 8 of planning permission 17/00839/F to make minor material amendments to the layout, ridge heights, fenestration and door positions of house and garage</t>
  </si>
  <si>
    <t>21/02223/F</t>
  </si>
  <si>
    <t>Sluice Bank FarmSluice BankDenverDOWNHAM MARKETNorfolkPE38 0EQ, Denver</t>
  </si>
  <si>
    <t>Construction of new dwelling and associated works</t>
  </si>
  <si>
    <t>23/01643/F</t>
  </si>
  <si>
    <t>Ancillary Outbuildings At 34
Whin Common Road
Denver
Norfolk</t>
  </si>
  <si>
    <t>VARIATION OF CONDITION 2 OF PLANNING PERMISSION 22/00149/F:  Conversion of barn to dwelling.</t>
  </si>
  <si>
    <t>21/00274/RM</t>
  </si>
  <si>
    <t>12 Gelham ManorDersinghamKINGS LYNNNorfolkPE31 6HN, Dersingham</t>
  </si>
  <si>
    <t>Reserved Matters Application: Construction of one dwelling</t>
  </si>
  <si>
    <t>21/00401/PACU1</t>
  </si>
  <si>
    <t>1 Jubilee CourtHunstanton RoadDersinghamNorfolkPE31 6HH, Dersingham</t>
  </si>
  <si>
    <t>Prior Approval for a change of use from office (Class B1(a)) to dwelling house (Class C3)</t>
  </si>
  <si>
    <t>22/00534/F</t>
  </si>
  <si>
    <t>Ashdene House Bed &amp; Breakfast 60 Hunstanton RoadDersinghamKing's LynnNorfolkPE31 6HQ, Dersingham</t>
  </si>
  <si>
    <t>Retrospective Change of Use from Hotel to Funeral Directors at ground floor and Residential Flat at first floor.</t>
  </si>
  <si>
    <t>22/00652/F</t>
  </si>
  <si>
    <t>20 Gelham ManorDersinghamKing's LynnNorfolkPE31 6HN, Dersingham</t>
  </si>
  <si>
    <t>Proposed dwelling following sub-division</t>
  </si>
  <si>
    <t>22/01336/F</t>
  </si>
  <si>
    <t>12 Gelham Manor
Dersingham
KINGS LYNN
Norfolk
PE31 6HN</t>
  </si>
  <si>
    <t>12/01655/F</t>
  </si>
  <si>
    <t>Plot Adj To Manor Holds Sandy Lane Docking Norfolk PE31 8NF, Docking</t>
  </si>
  <si>
    <t>Erect detached dwelling and double garage</t>
  </si>
  <si>
    <t>17/01354/RM</t>
  </si>
  <si>
    <t>Building 14 Construction Industry Training Centre (CITB) Stanhoe Road Bircham Newton Norfolk, Bircham Newton</t>
  </si>
  <si>
    <t>Reserved Matters Application: Construction of three 4 bed detached dwellings</t>
  </si>
  <si>
    <t>19/00618/F</t>
  </si>
  <si>
    <t>BernaleenStation RoadDockingNorfolkPE31 8LT, Docking</t>
  </si>
  <si>
    <t>Construction of 3 dwellings</t>
  </si>
  <si>
    <t>20/01210/F</t>
  </si>
  <si>
    <t>Oddfellows ManorFakenham RoadStanhoeNorfolkPE31 8PX, Docking</t>
  </si>
  <si>
    <t>Variation of Condition 1 attached to Planning Approval 19/00767/F:   Variation of condition 2 &amp; 3 of planning permission 16/00965/F: Variation of conditions 2, 3, and 16 and removal of conditions 8, 10, 11, 13 and 14 of Planning Permission 13/01203/F: Con</t>
  </si>
  <si>
    <t>21/00075/F</t>
  </si>
  <si>
    <t>Robinsons FarmsLugden Hill FarmLugden HillDockingKINGS LYNNNorfolkPE31 8PG, Docking</t>
  </si>
  <si>
    <t>Conversion of former agricultural building to residential use</t>
  </si>
  <si>
    <t>21/00125/F</t>
  </si>
  <si>
    <t>7 The Old WoodyardSedgeford RoadDockingNorfolk, Docking</t>
  </si>
  <si>
    <t>Preapproved artists studio to be changed into a 3 bed eco lodge</t>
  </si>
  <si>
    <t>21/01788/F</t>
  </si>
  <si>
    <t>Bank HouseHigh StreetDockingNorfolk, Docking</t>
  </si>
  <si>
    <t>Change of Use from Commercial to Residential including internal and external alterations</t>
  </si>
  <si>
    <t>21/01072/F</t>
  </si>
  <si>
    <t>Gable HouseHigh StreetDockingKINGS LYNNNorfolkPE31 8NH, Docking</t>
  </si>
  <si>
    <t>VARIATION OF CONDITIONS 2 AND 7 TO PLANNING PERMISSION 17/02049/F: to amend drawings.</t>
  </si>
  <si>
    <t>21/02413/F</t>
  </si>
  <si>
    <t>Land Between Fernie Cottage And The Old ObservatorySandy LaneDockingNorfolk, Docking</t>
  </si>
  <si>
    <t>Variation of Condition 2 of Planning Permission 20/00141/F: Construction of a single storey dwelling, vehicular access and associated works</t>
  </si>
  <si>
    <t>22/02219/F</t>
  </si>
  <si>
    <t>Chalfont House
High Street
Docking
King's Lynn
Norfolk
PE31 8NH</t>
  </si>
  <si>
    <t>VARIATION OF CONDITION 2 FROM PLANNING APPLICATION 22/00272/F - Proposed dwelling on vacant land</t>
  </si>
  <si>
    <t>23/00199/F</t>
  </si>
  <si>
    <t>Manor Holds
Sandy Lane
Docking
King's Lynn
Norfolk
PE31 8NF</t>
  </si>
  <si>
    <t>VARIATION OF CONDITION 2 FROM PLANNING APPLICATION 20/01595/F - Replacement of existing dwelling with three dwellings</t>
  </si>
  <si>
    <t>15/01790/F</t>
  </si>
  <si>
    <t>Land W of 43 To 45 Lynn Road And N of 10 Pine Close Downham Market Norfolk, Downham Market</t>
  </si>
  <si>
    <t>Proposed new dwelling and single garage</t>
  </si>
  <si>
    <t>17/01513/F</t>
  </si>
  <si>
    <t>Rear of 15 Bexwell Road
Downham Market
Norfolk
PE38 9LH</t>
  </si>
  <si>
    <t>Single storey dwelling</t>
  </si>
  <si>
    <t>19/01176/F</t>
  </si>
  <si>
    <t>5 The RowansVictory RoadDownham MarketNorfolkPE38 9HR, Downham Market</t>
  </si>
  <si>
    <t>Construction of dwelling</t>
  </si>
  <si>
    <t>19/02196/F</t>
  </si>
  <si>
    <t>Land West of The Bricklands
Brickfields Lane
Downham Market
Norfolk</t>
  </si>
  <si>
    <t>Erection of a pair of semi-detached houses</t>
  </si>
  <si>
    <t>20/01512/F</t>
  </si>
  <si>
    <t>Ivy House Site53B Railway RoadDownham MarketNorfolk, Downham Market</t>
  </si>
  <si>
    <t>REMOVAL OR VARIATION OF CONDITION 1 OF PLANNING PERMISSION 19/00102/F TO AMEND DRAWINGS</t>
  </si>
  <si>
    <t>21/00248/O</t>
  </si>
  <si>
    <t>Site Between 19 And 21Park LaneDownham MarketNorfolk, Downham Market</t>
  </si>
  <si>
    <t>OUTLINE APPLICATION (ALL MATTER RESERVED): Proposed Residential Development</t>
  </si>
  <si>
    <t>21/00461/F</t>
  </si>
  <si>
    <t>Monkey Puzzle Lodge128 Lynn RoadDownham MarketNorfolkPE38 9QF, Downham Market</t>
  </si>
  <si>
    <t>Variation of Condition 2 of Planning Permission 19/01948/F: to amend drawings</t>
  </si>
  <si>
    <t>21/00168/O</t>
  </si>
  <si>
    <t>126 Bexwell RoadDownham MarketNorfolkPE38 9LJ, Downham Market</t>
  </si>
  <si>
    <t>Outline Application (some matters reserved) for 1 bungalow and construction of new access to donor dwelling</t>
  </si>
  <si>
    <t>21/00753/F</t>
  </si>
  <si>
    <t>Break Charity
30 - 32 High Street
Downham Market
Norfolk
PE38 9HH</t>
  </si>
  <si>
    <t>Refurbishment of existing first and second floors above Break Charity shop creating two self-contained flats</t>
  </si>
  <si>
    <t>20/01716/F</t>
  </si>
  <si>
    <t>The BarnJohnson YardParadise RoadDownham MarketNorfolk, Downham Market</t>
  </si>
  <si>
    <t>Conversion of existing light industrial building into two dwellings</t>
  </si>
  <si>
    <t>21/01377/F</t>
  </si>
  <si>
    <t>DonnadellHowdale RoadDownham MarketNorfolkPE38 9AH, Downham Market</t>
  </si>
  <si>
    <t>Construction of two dwellings and garages</t>
  </si>
  <si>
    <t>22/00190/F</t>
  </si>
  <si>
    <t>108 - 112 London RoadDownham MarketNorfolkPE38 9AT, Downham Market</t>
  </si>
  <si>
    <t>Construction of three bungalows and garages including new access driveway &amp; new garage for no.110, following demolition of existing garage (and retention of three existing dwellings).</t>
  </si>
  <si>
    <t>21/01767/F</t>
  </si>
  <si>
    <t>47 Lynn RoadDownham MarketNorfolkPE38 9NP, Downham Market</t>
  </si>
  <si>
    <t>CHANGE OF USE APPLICATION from Shop to additional Residential Accommodation, to remove shop window and replace with window to match other existing windows.</t>
  </si>
  <si>
    <t>22/01268/F</t>
  </si>
  <si>
    <t>33B Lynn Road
Downham Market
Norfolk
PE38 9NJ</t>
  </si>
  <si>
    <t>Construction of one single storey dwelling following removal of carport, part demolition of garage, alterations to access &amp; forming new driveway.</t>
  </si>
  <si>
    <t>22/00605/O</t>
  </si>
  <si>
    <t>Meads
44 London Road
Downham Market
Norfolk
PE38 9AT</t>
  </si>
  <si>
    <t>OUTLINE APPLICATION SOME MATTERS RESERVED: Construction of 3 dwellings</t>
  </si>
  <si>
    <t>22/01636/F</t>
  </si>
  <si>
    <t>Donnadell Howdale Road
Downham Market
Norfolk
PE38 9AH</t>
  </si>
  <si>
    <t>Variation of conditions 1, 4 and 5 of Planning Consent 21/00634/F: Construction of two dwellings and garages following demolition of existing bungalow</t>
  </si>
  <si>
    <t>23/00082/PACU7</t>
  </si>
  <si>
    <t>Cheryls Hairdressers
63 Bridge Street
Downham Market
Norfolk
PE38 9DW</t>
  </si>
  <si>
    <t>Notification for Prior Approval for change of use of Hairdressers to residential property (Schedule 2, Part 3, Class MA)</t>
  </si>
  <si>
    <t>22/01837/O</t>
  </si>
  <si>
    <t>119 Broomhill
Downham Market
Norfolk
PE38 9QU</t>
  </si>
  <si>
    <t>Outline Application: Proposed new dwelling</t>
  </si>
  <si>
    <t>22/02218/F</t>
  </si>
  <si>
    <t>Land S of Dennis Sneezum Court And N of 37 Trafalgar Road
Trafalgar Road
Downham Market
Norfolk</t>
  </si>
  <si>
    <t>Construction of one dwelling including new access</t>
  </si>
  <si>
    <t>23/01175/F</t>
  </si>
  <si>
    <t>118A Bexwell Road
Downham Market
Norfolk</t>
  </si>
  <si>
    <t>Variation of Condion 2 attached to Planing Permission 16/01700/CU: Proposed change of use from gym/store to self contained dwelling and the creation of a new vehicular access for 118A</t>
  </si>
  <si>
    <t>23/02135/F</t>
  </si>
  <si>
    <t>157 And 159 Bexwell Road
Downham Market
Norfolk
PE38 9LJ</t>
  </si>
  <si>
    <t>VARIATION OF CONDITION 2 AND REMOVAL OF CONDITION 19 OF PLANNING PERMISSION 22/01443/FM: Demolition of existing dwellings and re-development to provide a 72 bedroom care home (Use Class C2) together with associated access, car and cycle parking, structura</t>
  </si>
  <si>
    <t>23/01835/RM</t>
  </si>
  <si>
    <t>Meads 44 London Road
Downham Market
Norfolk
PE38 9AT</t>
  </si>
  <si>
    <t>Reserved Matters: Construction of 3 Dwellings</t>
  </si>
  <si>
    <t>Downham West</t>
  </si>
  <si>
    <t>19/00426/F</t>
  </si>
  <si>
    <t>Land On The North East of 4 And 5Watermans WaySalters LodeNorfolk, Downham West</t>
  </si>
  <si>
    <t>Erection of one dwelling (Plot 2)</t>
  </si>
  <si>
    <t>22/00311/F</t>
  </si>
  <si>
    <t>Shining Tree (Healthy Living Centre)Downham RoadSalters LodeDOWNHAM MARKETNorfolkPE38 0BA, Downham West</t>
  </si>
  <si>
    <t>Change of use of commercial health and leisure facilities into residential use</t>
  </si>
  <si>
    <t>22/00796/F</t>
  </si>
  <si>
    <t>Bank Farm House
Downham Road
Salters Lode
Norfolk
PE38 0AZ</t>
  </si>
  <si>
    <t>Demolition of existing dwelling and replacement with new dwelling.</t>
  </si>
  <si>
    <t>18/00379/F</t>
  </si>
  <si>
    <t>The Firs32 Bagthorpe RoadEast RudhamKing's LynnNorfolkPE31 8RA, East Rudham</t>
  </si>
  <si>
    <t>Conversion of barn to dwelling</t>
  </si>
  <si>
    <t>21/00729/F</t>
  </si>
  <si>
    <t>Broomsthorpe HallTatterford RoadBroomsthorpeEast RudhamNorfolkPE31 6TQ, East Rudham</t>
  </si>
  <si>
    <t>REMOVAL OR VARIATION OF CONDITION 5 OF PLANNING PERMISSION 16/00810/F: Conversion of redundant agricultural buildings to 6 residential dwellings: Broomsthorpe Hall Tatterford Road Broomsthorpe East Rudham Norfolk PE31 6TQ, as varied from original planning</t>
  </si>
  <si>
    <t>21/00175/RM</t>
  </si>
  <si>
    <t>Land NW of St Patricks VillaBack LaneEast RudhamNorfolk, East Rudham</t>
  </si>
  <si>
    <t>Reserved matters: Pair of detached self-build dwelling and garages</t>
  </si>
  <si>
    <t>21/00992/F</t>
  </si>
  <si>
    <t>East &amp; West Rudham Pre School GroupSchool RoadEast RudhamKing's LynnNorfolkPE31 8RF, East Rudham</t>
  </si>
  <si>
    <t>Change of use of school to dwelling</t>
  </si>
  <si>
    <t>23/00497/F</t>
  </si>
  <si>
    <t>PLOT 1
22 Bagthorpe Road
East Rudham
King's Lynn
Norfolk
PE31 8RA</t>
  </si>
  <si>
    <t>VARIATION OF CONDITION 8 OF PLANNING APPLICATION 21/02172/F - Two detached houses including extended access (PLOT 1)</t>
  </si>
  <si>
    <t>East Walton</t>
  </si>
  <si>
    <t>22/02125/F</t>
  </si>
  <si>
    <t>Summerend Barn
Narford Lane
East Walton
KINGS LYNN
Norfolk
PE32 1FB</t>
  </si>
  <si>
    <t>Proposed conversion and extension of barn and outbuildings to create dwelling</t>
  </si>
  <si>
    <t>21/00186/F</t>
  </si>
  <si>
    <t>Holland HouseLynn RoadEast WinchKing's LynnNorfolkPE32 1NP, East Winch</t>
  </si>
  <si>
    <t>Construction of a new dwelling following demolition of existing outbuilding</t>
  </si>
  <si>
    <t>21/01093/F</t>
  </si>
  <si>
    <t>Home FarmGayton RoadEast WinchKing's LynnNorfolkPE32 1LH, East Winch</t>
  </si>
  <si>
    <t>Conversion of existing barn to form 2 new dwellings</t>
  </si>
  <si>
    <t>22/00709/F</t>
  </si>
  <si>
    <t>Willow Spring Barn
Main Road
West Bilney
KINGS LYNN
Norfolk
PE32 1HS</t>
  </si>
  <si>
    <t>Full planning application for a barn conversion of an existing agricultural building (with a current Class Q Prior Approval Application Approval ref 21/01954/PACU3) into 2no dwellings with mezzanine levels .</t>
  </si>
  <si>
    <t>22/02223/F</t>
  </si>
  <si>
    <t>Cherry Tree Farm
Winch Road
Gayton
Norfolk</t>
  </si>
  <si>
    <t>Variation of Condition 2 of Planning Permission 15/01274/F: Construction of dwelling</t>
  </si>
  <si>
    <t>23/01750/F</t>
  </si>
  <si>
    <t>Site East of 3 Burman Mews
Lynn Road
East Winch
Norfolk</t>
  </si>
  <si>
    <t>VARIATION OF CONDITION 1 AND 2 OF PLANNING CONSENT 18/01045/RM; Reserved Matters Application: 2 no. proposed two storey dwellings with detached garages</t>
  </si>
  <si>
    <t>13/01278/RM</t>
  </si>
  <si>
    <t>51 the Wroe Emneth Wisbech Norfolk PE14 8AN, Emneth</t>
  </si>
  <si>
    <t>RESERVED MATTERS FOR APPLICATION 10/01558/O: Approval of the details of the landscaping of the site   of 4 dwellings</t>
  </si>
  <si>
    <t>16/01431/F</t>
  </si>
  <si>
    <t>Land North of 65 Hollycroft RoadEmnethWisbechNorfolkPE14 8BB, Emneth</t>
  </si>
  <si>
    <t>Erection of 2No dwellings and detached garages</t>
  </si>
  <si>
    <t>19/00156/PACU3</t>
  </si>
  <si>
    <t>Agricultural Bulding N of The Great BarnMeadowgate LaneEmnethWisbechNorfolkPE14 0DS, Emneth</t>
  </si>
  <si>
    <t>Prior notification for change of use of agricultural building to a dwelling house</t>
  </si>
  <si>
    <t>19/01117/F</t>
  </si>
  <si>
    <t>Land Rear of The Gaultree Inn P.H (Fronting The Wroe)
38 Gaultree Square
Emneth
Wisbech
Norfolk
PE14 8DD</t>
  </si>
  <si>
    <t>Erection of dwelling (front The Wroe), involving alterations to pub car park</t>
  </si>
  <si>
    <t>20/01062/O</t>
  </si>
  <si>
    <t>Land West of 71Church RoadEmnethNorfolk, Emneth</t>
  </si>
  <si>
    <t>Outline application for construction of one dwelling</t>
  </si>
  <si>
    <t>20/01229/O</t>
  </si>
  <si>
    <t>Land At X549883 Y306375Hollycroft RoadEmnethNorfolk, Emneth</t>
  </si>
  <si>
    <t>Outline application with some matters reserved for residential development (two dwellings)</t>
  </si>
  <si>
    <t>20/01870/PACU3</t>
  </si>
  <si>
    <t>91 Church RoadEmnethWisbechNorfolkPE14 8AF, Emneth</t>
  </si>
  <si>
    <t>Notification for Prior Approval for change of use of agricultural building to dwelling (Schedule 2, Part 3, Class Q)</t>
  </si>
  <si>
    <t>20/01857/O</t>
  </si>
  <si>
    <t>Sans SouciChapel LaneEmnethWisbechNorfolkPE14 0DJ, Emneth</t>
  </si>
  <si>
    <t>Proposed New Dwelling</t>
  </si>
  <si>
    <t>20/02137/O</t>
  </si>
  <si>
    <t>Land At37 Elm High RoadEmnethWisbechNorfolkPE14 0DG, Emneth</t>
  </si>
  <si>
    <t>OUTLINE APPLICATION WITH SOME MATTERS RESERVED: Residential development</t>
  </si>
  <si>
    <t>21/00853/O</t>
  </si>
  <si>
    <t>Land S of 2 Elmfield Drive And W of 117 Elm High RoadElmfield DriveEmnethWisbechNorfolkPE14 0DL, Emneth</t>
  </si>
  <si>
    <t>OUTLINE APPLICATION ALL MATTERS RESERVED: Erection of single dwelling on existing garden land</t>
  </si>
  <si>
    <t>21/02016/F</t>
  </si>
  <si>
    <t>Land North of 65 Hollycroft RoadEmnethWISBECHNorfolk, Emneth</t>
  </si>
  <si>
    <t>VARIATION OF CONDITIONS 2, 3, 5, 7, 10 AND 12 OF PLANNING PERMISSION 16/01431/F: Erection of 2No dwellings and detached garages</t>
  </si>
  <si>
    <t>22/00276/RM</t>
  </si>
  <si>
    <t>Land N of 73Hollycroft RoadEmnethNorfolk, Emneth</t>
  </si>
  <si>
    <t>Application for reserved matters for proposed dwelling</t>
  </si>
  <si>
    <t>22/00495/O</t>
  </si>
  <si>
    <t>Pal-Mar
Chapel Lane
Emneth
Wisbech
Norfolk
PE14 0DJ</t>
  </si>
  <si>
    <t>OUTLINE APPLICATION: Residential development ( including access)</t>
  </si>
  <si>
    <t>21/02025/F</t>
  </si>
  <si>
    <t>The Vicarage
72 Church Road
Emneth
Wisbech
Norfolk
PE14 8AF</t>
  </si>
  <si>
    <t>Full demolition of existing dwelling (Vicarage) and erection of new vicarage plus 1 additional dwelling and associated works, private driveways, garages and parking</t>
  </si>
  <si>
    <t>22/00612/F</t>
  </si>
  <si>
    <t>91 Church Road
Emneth
Wisbech
Norfolk
PE14 8AF</t>
  </si>
  <si>
    <t>Proposed agricultural barn conversion to residential dwelling including demolition of rear lean-too and new extension</t>
  </si>
  <si>
    <t>22/01826/O</t>
  </si>
  <si>
    <t>Strawberry Cottages
52 Church Road
Emneth
Wisbech
Norfolk
PE14 8AA</t>
  </si>
  <si>
    <t>OUTLINE APPLICATION WITH SOME MATTERS RESERVED: Proposed new dwelling</t>
  </si>
  <si>
    <t>22/01673/RM</t>
  </si>
  <si>
    <t>Land S of 2 Elmfield Drive And W of 117 Elm High Road
Elmfield Drive
Emneth
Wisbech
Norfolk
PE14 0DL</t>
  </si>
  <si>
    <t>Reserved Matters: Erection of single storey dwelling on existing garden land</t>
  </si>
  <si>
    <t>23/00244/O</t>
  </si>
  <si>
    <t>1 Gaultree Square
Emneth
Wisbech
Norfolk
PE14 8DA</t>
  </si>
  <si>
    <t>Proposed 1.5 Storey Dwelling with New Access.
Proposed New Access to 1 Gaultree Square, Emneth.</t>
  </si>
  <si>
    <t>22/01670/O</t>
  </si>
  <si>
    <t>Crickle Farm
Meadowgate Lane
Emneth
WISBECH
Norfolk
PE14 0DS</t>
  </si>
  <si>
    <t>Outline application all matters reserved: Demolition of existing agricultural building and erection of a residential dwelling on land east of Meadowgate Lane</t>
  </si>
  <si>
    <t>22/01627/F</t>
  </si>
  <si>
    <t>Sans Souci
Chapel Lane
Emneth
Wisbech
Norfolk
PE14 0DJ</t>
  </si>
  <si>
    <t>Construction of 2 storey 3 bedroom dwelling house</t>
  </si>
  <si>
    <t>23/00389/RM</t>
  </si>
  <si>
    <t>Longridge
37 Elm High Road
Emneth
Wisbech
Norfolk
PE14 0DG</t>
  </si>
  <si>
    <t>Application for reserved matters for 4 dwellings</t>
  </si>
  <si>
    <t>22/02308/F</t>
  </si>
  <si>
    <t>Land South East of 62 Elmside
Emneth
Wisbech
Norfolk
PE14 8BQ</t>
  </si>
  <si>
    <t>VARIATION OF CONDITION 1 OF PLANNING PERMISSION 20/00559/RM: Reserved matters application for proposed bungalow</t>
  </si>
  <si>
    <t>23/00576/F</t>
  </si>
  <si>
    <t>Kirklea 56 Church Road
Emneth
Norfolk
PE14 8AA</t>
  </si>
  <si>
    <t>Proposed dwelling</t>
  </si>
  <si>
    <t>19/00847/F</t>
  </si>
  <si>
    <t>The Coach House (Plot 10)Hall Farm CloseFeltwellNorfolkIP26 4DS, Feltwell</t>
  </si>
  <si>
    <t>Variation of condition 1 of planning permission 14/00024/F</t>
  </si>
  <si>
    <t>20/01478/F</t>
  </si>
  <si>
    <t>Land To The Rear of47 High StreetFeltwellThetfordNorfolkIP26 4AF, Feltwell</t>
  </si>
  <si>
    <t>Proposed new dwelling house to the rear of No. 47 High Street, Feltwell incorporating access from Payne's Lane and a new double garage.</t>
  </si>
  <si>
    <t>21/00834/F</t>
  </si>
  <si>
    <t>4 High StreetFeltwellThetfordNorfolkIP26 4AF, Feltwell</t>
  </si>
  <si>
    <t>VARIATION OF CONDITION 2 of Planning Permission 15/01745/F: to Amend the External Materials.</t>
  </si>
  <si>
    <t>20/01060/F</t>
  </si>
  <si>
    <t>Hall And PremisesThe BeckFeltwellNorfolk, Feltwell</t>
  </si>
  <si>
    <t>Conversion of and extension to hall to form three dwellings</t>
  </si>
  <si>
    <t>21/01952/F</t>
  </si>
  <si>
    <t>96 Lodge RoadFeltwellThetfordNorfolkIP26 4DN, Feltwell</t>
  </si>
  <si>
    <t>Conversion of store to dwelling with an extension.</t>
  </si>
  <si>
    <t>21/01238/F</t>
  </si>
  <si>
    <t>Field Farm50 Paynes LaneFeltwellThetfordNorfolkIP26 4BB, Feltwell</t>
  </si>
  <si>
    <t>1 x 5 bedroom house with associated parking and 1 bedroom annexe for a family member to be looked after at home</t>
  </si>
  <si>
    <t>22/01798/F</t>
  </si>
  <si>
    <t>24 Long Lane
Feltwell
Thetford
Norfolk
IP26 4BJ</t>
  </si>
  <si>
    <t>VARIATION OF CONDITION 2 OF PLANNING PERMISSION 20/00601/F: Construction of one dwelling</t>
  </si>
  <si>
    <t>22/02127/F</t>
  </si>
  <si>
    <t>Former Coal Yard And Dwellings At 28 And 30
Long Lane
Feltwell
Thetford
Norfolk
IP26 4BJ</t>
  </si>
  <si>
    <t>Proposed one detached two storey dwelling</t>
  </si>
  <si>
    <t>22/02035/F</t>
  </si>
  <si>
    <t>Land Accessed Between 54 And 56
Wilton Road
Feltwell
Norfolk</t>
  </si>
  <si>
    <t>Variation of Condition 2 of Planning Permission 18/01237/F: Construction of two dwellings</t>
  </si>
  <si>
    <t>22/01944/F</t>
  </si>
  <si>
    <t>5 Short Beck
Feltwell
Norfolk
IP26 4AD</t>
  </si>
  <si>
    <t>New build dwelling with associated parking and renovation and extension to the existing garage, Outline planning already approved 18/01706/O</t>
  </si>
  <si>
    <t>16/01554/F</t>
  </si>
  <si>
    <t>Alexandra WorksHigh StreetFinchamNorfolkPE33 9EL, Fincham</t>
  </si>
  <si>
    <t>Part demolition of existing building, conversion and new build to provide four dwellings</t>
  </si>
  <si>
    <t>17/00719/F</t>
  </si>
  <si>
    <t>The Bell HouseChapel LaneFinchamKing's LynnNorfolkPE33 9EN, Fincham</t>
  </si>
  <si>
    <t>Construction of one bungalow south of The Bell House including construction of passing bay for Chapel Lane and new access</t>
  </si>
  <si>
    <t>19/00596/RM</t>
  </si>
  <si>
    <t>RavenscroftMain RoadFinchamKing's LynnNorfolkPE33 9ET, Fincham</t>
  </si>
  <si>
    <t>Reserved matters application for two dwellings</t>
  </si>
  <si>
    <t>22/00995/F</t>
  </si>
  <si>
    <t>Between Highfield And Honeysuckle CottageHigh StreetFinchamNorfolk, Fincham</t>
  </si>
  <si>
    <t>Construction of one dwelling</t>
  </si>
  <si>
    <t>22/01585/F</t>
  </si>
  <si>
    <t>Church Farm
High Street
Fincham
King's Lynn
Norfolk
PE33 9EL</t>
  </si>
  <si>
    <t>Phased development of - Phase 1 - demolition works to remove 2 pole barns covering former cattle yards and partially collapsed parts of barns and outbuildings and clearance of debris from the site in order to carry out contamination and ecology surveys -</t>
  </si>
  <si>
    <t>23/00078/F</t>
  </si>
  <si>
    <t>Land E of the Memorial Hall
High Street
Fincham
KINGS LYNN
Norfolk
PE33 9EJ</t>
  </si>
  <si>
    <t>Fordham</t>
  </si>
  <si>
    <t>14/01747/F</t>
  </si>
  <si>
    <t>Snowre Hall Main Road Fordham Downham Market Norfolk PE38 0LN, Fordham</t>
  </si>
  <si>
    <t>Renovation and conversion of farmhouse and barn to form farm office accomodation and self-contained dwelling which together comprise Snowre Grange within the curtilage of Snowre Hall a Grade II listed building</t>
  </si>
  <si>
    <t>Fring</t>
  </si>
  <si>
    <t>21/01153/PACU3</t>
  </si>
  <si>
    <t>Agricultural Building OffDocking RoadFringNorfolk, Fring</t>
  </si>
  <si>
    <t>Application to determine if prior approval is required for proposed change of use from agricultural building to single dwelling (Schedule 2, Part 3, Class Q)</t>
  </si>
  <si>
    <t>20/01422/O</t>
  </si>
  <si>
    <t>Willow DaleWinch RoadGaytonKing's LynnNorfolkPE32 1QP, Gayton</t>
  </si>
  <si>
    <t>Outline Application: Proposed residential development for 1 unit.</t>
  </si>
  <si>
    <t>21/02188/F</t>
  </si>
  <si>
    <t>Jubilee Hall FarmJubilee Hall LaneGaytonKINGS LYNNNorfolkPE32 1PB, Gayton</t>
  </si>
  <si>
    <t>VARIATION OF CONDITION 2 OF PLANNING PERMISSION 19/00195/F: Proposed new dwelling</t>
  </si>
  <si>
    <t>21/01587/F</t>
  </si>
  <si>
    <t>Farm Buildings E of Peddars FarmLynn LaneGreat MassinghamNorfolk, Great Massingham</t>
  </si>
  <si>
    <t>Demolition of existing agricultural barn (which has class Q planning approval) to replace with new residential bungalow, solar panels on existing agricultural shed, garden pond and landscaping</t>
  </si>
  <si>
    <t>23/02002/F</t>
  </si>
  <si>
    <t>Land Between 60 And 64
Station Road
Great Massingham
Norfolk</t>
  </si>
  <si>
    <t>A single four bedroom dwellinghouse and detached carport/garage together with associated access and gardens</t>
  </si>
  <si>
    <t>17/01995/RM</t>
  </si>
  <si>
    <t>The Retreat29 Lynn RoadGrimstonKing's LynnNorfolkPE32 1AA, Grimston</t>
  </si>
  <si>
    <t>Amended scheme to that previously approved under 17/00619/RM - Access, appearance, landscaping, layout, scale.</t>
  </si>
  <si>
    <t>19/01960/RM</t>
  </si>
  <si>
    <t>52 Lynn RoadGrimstonKing's LynnNorfolkPE32 1AA, Grimston</t>
  </si>
  <si>
    <t>Reserved matters application for new dwelling and detached garage</t>
  </si>
  <si>
    <t>19/01279/F</t>
  </si>
  <si>
    <t>Lodge Farm Barn141 Lynn RoadGrimstonNorfolkPE32 1AG, Grimston</t>
  </si>
  <si>
    <t>Construction of a single dwelling and attached garage</t>
  </si>
  <si>
    <t>21/01200/F</t>
  </si>
  <si>
    <t>Border Lane FarmFen LanePott RowKing's LynnNorfolkPE32 1DA, Grimston</t>
  </si>
  <si>
    <t>Construction of detached garage with annexe accommodation over.</t>
  </si>
  <si>
    <t>21/02378/F</t>
  </si>
  <si>
    <t>Barn N of Vong FarmVong LanePott RowNorfolk, Grimston</t>
  </si>
  <si>
    <t>Demolition of existing agricultural barn (which has Class Q Approval to two dwellings (ref 20/00191/PACU3) and replace with new residential dwellings (2 No.)</t>
  </si>
  <si>
    <t>21/02104/F</t>
  </si>
  <si>
    <t>Land To West52 Lynn RoadGrimstonNorfolk, Grimston</t>
  </si>
  <si>
    <t>Proposed new dwelling house</t>
  </si>
  <si>
    <t>21/02102/F</t>
  </si>
  <si>
    <t>South View49 Gayton RoadGrimstonKing's LynnNorfolkPE32 1BG, Grimston</t>
  </si>
  <si>
    <t>21/02380/F</t>
  </si>
  <si>
    <t>64 Church Close
Grimston
King's Lynn
Norfolk
PE32 1BL</t>
  </si>
  <si>
    <t>Proposed dwelling following sub-division of plot</t>
  </si>
  <si>
    <t>22/00840/F</t>
  </si>
  <si>
    <t>Henros42 Lynn RoadGrimstonKINGS LYNNNorfolkPE32 1AA, Grimston</t>
  </si>
  <si>
    <t>Proposed construction of a five bedroom detached house together with a double car-port and associated site works</t>
  </si>
  <si>
    <t>22/02136/F</t>
  </si>
  <si>
    <t>Crandleford House
82 Chapel Road
Pott Row
King's Lynn
Norfolk
PE32 1BP</t>
  </si>
  <si>
    <t>Variation of Condition 1 of Planning Permission 19/00522/RM: Reserved Matters Application:  Construction of 4 Dwellings Plot 1</t>
  </si>
  <si>
    <t>23/01389/F</t>
  </si>
  <si>
    <t>VARIATION OF CONDITION 1 OF PERMISSION 19/00522/RM: Reserved Matters Application, Construction of 4 Dwellings</t>
  </si>
  <si>
    <t>22/02144/PACU7</t>
  </si>
  <si>
    <t>Hectors Barn &amp; Coffee Shop
Ravens Yard
Nethergate Street
Harpley
Norfolk</t>
  </si>
  <si>
    <t>Notification for Prior Approval for change of use of The Old Shop to residential property (Schedule 2, Part 3, Class MA)</t>
  </si>
  <si>
    <t>17/00148/F</t>
  </si>
  <si>
    <t>84-86 High StreetHeachamKing's LynnNorfolkPE31 7DB, Heacham</t>
  </si>
  <si>
    <t>Change of Use of No 86 ground floor to residential</t>
  </si>
  <si>
    <t>17/00147/F</t>
  </si>
  <si>
    <t>78 - 80 High StreetHeachamKing's LynnNorfolkPE31 7DB, Heacham</t>
  </si>
  <si>
    <t>Extension of existing dwelling house with Demolition of shop premises and change of use back to residential.</t>
  </si>
  <si>
    <t>18/00369/F</t>
  </si>
  <si>
    <t>Cheney Hollow3 Cheney HillHeachamNorfolkPE31 7BX, Heacham</t>
  </si>
  <si>
    <t>Construction of two detached dwellings, plus change of use of one existing dwelling from holiday let to a private property and safety improvements to existing vehicular entrance to site</t>
  </si>
  <si>
    <t>18/01032/PACU2</t>
  </si>
  <si>
    <t>42 Station RoadHeachamKing's LynnNorfolkPE31 7EY, Heacham</t>
  </si>
  <si>
    <t>Prior Notification: Change of use from existing store (A1) to residential (C3)</t>
  </si>
  <si>
    <t>19/00769/F</t>
  </si>
  <si>
    <t>69 - 71 High StreetHeachamNorfolkPE31 7DW, Heacham</t>
  </si>
  <si>
    <t>Change of use from retail A1 with residential flat to two semi-detached residential properties</t>
  </si>
  <si>
    <t>21/00674/F</t>
  </si>
  <si>
    <t>1 Ringstead RoadHeachamKINGS LYNNNorfolkPE31 7HZ, Heacham</t>
  </si>
  <si>
    <t>New dwelling</t>
  </si>
  <si>
    <t>21/01802/F</t>
  </si>
  <si>
    <t>Malthouse Farm2 Cheney HillHeachamNorfolkPE31 7EQ, Heacham</t>
  </si>
  <si>
    <t>Proposed dwelling following sub-division and part removal of wall</t>
  </si>
  <si>
    <t>22/00526/F</t>
  </si>
  <si>
    <t>34 Folgate RoadHeachamKing's LynnNorfolkPE31 7BE, Heacham</t>
  </si>
  <si>
    <t>Proposed two storey and single storey rear extensions plus reconstruction of existing garage outbuilding to form residential annex</t>
  </si>
  <si>
    <t>23/00769/F</t>
  </si>
  <si>
    <t>Land Adjacent
1 Malthouse Crescent
Heacham
King's Lynn
Norfolk
PE31 7DN</t>
  </si>
  <si>
    <t>Erection of one traditional cottage and associated works</t>
  </si>
  <si>
    <t>23/00681/F</t>
  </si>
  <si>
    <t>Porcherie 4A Hall Close
Heacham
Norfolk
PE31 7JT</t>
  </si>
  <si>
    <t>Proposed 3 Bedroom Bungalow</t>
  </si>
  <si>
    <t>23/02234/F</t>
  </si>
  <si>
    <t>34A Hunstanton Road
The Green
Heacham
Norfolk</t>
  </si>
  <si>
    <t>VARIATION OF CONDITION 2 OF PLANNING PERMISSION 20/01998/F: Change of use from a place of worship to a dwelling, alterations to provide a 3 bedroom dwelling</t>
  </si>
  <si>
    <t>2/03/0397/CU</t>
  </si>
  <si>
    <t>Farm Buildings, Ash Hill Farm, Hilgay</t>
  </si>
  <si>
    <t>Conversion of redundant farm building to 2 dwellings</t>
  </si>
  <si>
    <t>14/00935/RM</t>
  </si>
  <si>
    <t>Southwest of Janbera Station Road Ten Mile Bank Norfolk, Ten Mile Bank</t>
  </si>
  <si>
    <t>Reserved Matters Application: Details of four dwelling's layout, scale, appearance and landscaping</t>
  </si>
  <si>
    <t>15/00852/F</t>
  </si>
  <si>
    <t>West of the Old School House Station Road Ten Mile Bank Downham Market Norfolk PE38 0EP, Ten Mile Bank</t>
  </si>
  <si>
    <t>19/02091/RM</t>
  </si>
  <si>
    <t>Land To The RearReed HouseHigh StreetHilgayDownham MarketNorfolkPE38 0LH, Hilgay</t>
  </si>
  <si>
    <t>Reserved matters application for proposed new two storey, three bedroom dwelling</t>
  </si>
  <si>
    <t>20/01489/F</t>
  </si>
  <si>
    <t>Post Mill Cottage2 Holts LaneHilgayDOWNHAM MARKETNorfolkPE38 0JG, Hilgay</t>
  </si>
  <si>
    <t>21/00649/F</t>
  </si>
  <si>
    <t>Land E of Village Hall Former Site of Methodist ChapelStation RoadTen Mile BankNorfolk, Hilgay</t>
  </si>
  <si>
    <t>Erection of detached house and single garage</t>
  </si>
  <si>
    <t>21/01060/F</t>
  </si>
  <si>
    <t>25 Foresters AvenueHilgayDownham MarketNorfolkPE38 0JU, Hilgay</t>
  </si>
  <si>
    <t>Demolition of existing dwelling and replacement for four new detached dwellings.</t>
  </si>
  <si>
    <t>22/00562/F</t>
  </si>
  <si>
    <t>Land E of Swans ViewStation RoadTen Mile BankDOWNHAM MARKETNorfolkPE38 0EP, Hilgay</t>
  </si>
  <si>
    <t>Construction of one dwelling &amp; garage</t>
  </si>
  <si>
    <t>23/00247/F</t>
  </si>
  <si>
    <t>The Laurels
Hubbards Drove
Hilgay
Downham Market
Norfolk
PE38 0JZ</t>
  </si>
  <si>
    <t>Construction of one dwelling and garage</t>
  </si>
  <si>
    <t>21/01543/F</t>
  </si>
  <si>
    <t>Apple Tree House
Station Road
Ten Mile Bank
DOWNHAM MARKET
Norfolk
PE38 0EP</t>
  </si>
  <si>
    <t>Erection of a dwelling with access (on a site with an extant consent to construct a dwelling under application ref: 15/00852/F)</t>
  </si>
  <si>
    <t>23/00729/F</t>
  </si>
  <si>
    <t>9 Ely Road
Hilgay
Downham Market
Norfolk
PE38 0JW</t>
  </si>
  <si>
    <t>Demolition of existing bungalow and outbuildings and construction of three dwellings and garages</t>
  </si>
  <si>
    <t>22/02138/F</t>
  </si>
  <si>
    <t>Land N of the Old Post Office
Station Road
Ten Mile Bank
Norfolk</t>
  </si>
  <si>
    <t>Construction of a new dwelling</t>
  </si>
  <si>
    <t>23/01572/O</t>
  </si>
  <si>
    <t>Riverside
Holts Lane
Hilgay
Downham Market
Norfolk
PE38 0JG</t>
  </si>
  <si>
    <t>OUTLINE WITH ALL MATTERS RESERVED: One proposed detached dwelling</t>
  </si>
  <si>
    <t>14/00554/RM</t>
  </si>
  <si>
    <t>Maltrow Station Road Hillington King's Lynn Norfolk PE31 6DE, Hillington</t>
  </si>
  <si>
    <t>Reserved matters application: Construction of two storey dwelling and detached garage</t>
  </si>
  <si>
    <t>22/00450/F</t>
  </si>
  <si>
    <t>3 WheatfieldsHillingtonKing's LynnNorfolkPE31 6BH, Hillington</t>
  </si>
  <si>
    <t>New single storey property on large garden to side of existing property, including car shed/garage and air source heat pump and creation of new access</t>
  </si>
  <si>
    <t>22/02096/F</t>
  </si>
  <si>
    <t>Land West of 30 Station Road
Hillington
King's Lynn
Norfolk
PE31 6DE</t>
  </si>
  <si>
    <t>Variation of Conditions 2,4 and 5 of Planning Permission 20/00175/F: Proposed new dwelling</t>
  </si>
  <si>
    <t>23/00415/F</t>
  </si>
  <si>
    <t>Land Adjacent 3 Wheatfields
Hillington
King's Lynn
Norfolk</t>
  </si>
  <si>
    <t>Proposed dwelling and garage</t>
  </si>
  <si>
    <t>23/01667/F</t>
  </si>
  <si>
    <t>Maltrow
Station Road
Hillington
King's Lynn
Norfolk
PE31 6DE</t>
  </si>
  <si>
    <t>Proposed redesign 2no. dwellings following the removal of the existing residential bungalow.</t>
  </si>
  <si>
    <t>Hockwold cum Wilton</t>
  </si>
  <si>
    <t>15/01971/F</t>
  </si>
  <si>
    <t>Hockwold Stores 88 Main Street Hockwold cum Wilton Norfolk IP26 4LW, Hockwold cum Wilton</t>
  </si>
  <si>
    <t>Construction of first floor to provide accommodation for the shop keeper and internal refurbishment</t>
  </si>
  <si>
    <t>18/00309/PACU2</t>
  </si>
  <si>
    <t>Shop15 Malts LaneHockwold cum WiltonNorfolkIP26 4LA, Hockwold cum Wilton</t>
  </si>
  <si>
    <t>Change of use from shop area into part of existing dwelling house</t>
  </si>
  <si>
    <t>21/00322/F</t>
  </si>
  <si>
    <t>Wilton Farm193 Main StreetHockwold cum WiltonNorfolkIP26 4NA, Hockwold cum Wilton</t>
  </si>
  <si>
    <t>Replacement of ex. outbuilding with cottage dwelling</t>
  </si>
  <si>
    <t>Holme next the Sea</t>
  </si>
  <si>
    <t>20/00737/F</t>
  </si>
  <si>
    <t>Builders YardThornham RoadHolme next The SeaNorfolk, Holme next the Sea</t>
  </si>
  <si>
    <t>New dwelling following change of use of builders yard</t>
  </si>
  <si>
    <t>15/01989/F</t>
  </si>
  <si>
    <t>91 South Beach Road Hunstanton Norfolk PE36 5BA, Hunstanton</t>
  </si>
  <si>
    <t>Replacement house and studio annex</t>
  </si>
  <si>
    <t>17/01256/F</t>
  </si>
  <si>
    <t>Office
14 Avenue Road
Hunstanton
Norfolk
PE36 5BW</t>
  </si>
  <si>
    <t>Proposed 4 bed dwelling</t>
  </si>
  <si>
    <t>18/01914/F</t>
  </si>
  <si>
    <t>2 Crescent LaneHunstantonNorfolkPE36 5BX, Hunstanton</t>
  </si>
  <si>
    <t>Change of use and conversion to create 2 additional dwellings</t>
  </si>
  <si>
    <t>19/00599/F</t>
  </si>
  <si>
    <t>National Westminster Bank P L CNorthgateHunstantonNorfolkPE36 6BB, Hunstanton</t>
  </si>
  <si>
    <t>Change of use of former bank to heritage centre/museum with separate private dwelling apartment to first floor.</t>
  </si>
  <si>
    <t>19/00860/F</t>
  </si>
  <si>
    <t>9 York Avenue
Hunstanton
Norfolk
PE36 6BU</t>
  </si>
  <si>
    <t>21/02410/F</t>
  </si>
  <si>
    <t>15 - 17 Avenue RoadHunstantonNorfolkPE36 5BW, Hunstanton</t>
  </si>
  <si>
    <t>Proposed Change of Use from closed Youth hostel (Use Class - Sui Generis) back to 2 no residential dwellings (Use class - C3) incorporating the demolition of the conservatory.</t>
  </si>
  <si>
    <t>21/02276/F</t>
  </si>
  <si>
    <t>107 Waveney RoadHunstantonNorfolkPE36 5DQ, Hunstanton</t>
  </si>
  <si>
    <t>Construction of two 2 bed dwellings and associated works</t>
  </si>
  <si>
    <t>22/01637/F</t>
  </si>
  <si>
    <t>Scent With Flowers
34 Greevegate
Hunstanton
Norfolk
PE36 6AG</t>
  </si>
  <si>
    <t>Proposed Change of Use - Ground Floor Commercial  (Use Class E) to Residential Flat (Use Class C3) with alterations.</t>
  </si>
  <si>
    <t>23/00210/F</t>
  </si>
  <si>
    <t>42A Church Street
Hunstanton
Norfolk
PE36 5HD</t>
  </si>
  <si>
    <t>Change of use from auction room to dwelling</t>
  </si>
  <si>
    <t>23/00627/F</t>
  </si>
  <si>
    <t>42 Westgate
Hunstanton
Norfolk
PE36 5EL</t>
  </si>
  <si>
    <t>Change of use of ground floor from C3 Dwelling house into E(b) for the sale of food and drinks for consumption mostly on the premises, subdivision of upper floors to create two 1 bedroomed flat units with general alterations and renovation of dilapidated</t>
  </si>
  <si>
    <t>16/01321/PACU3</t>
  </si>
  <si>
    <t>Oak Farm NurseriesOak FarmThe DriftIngoldisthorpeNorfolkPE31 6NW, Ingoldisthorpe</t>
  </si>
  <si>
    <t>Prior Notification for change of use from agricultural barn to dwellinghouse</t>
  </si>
  <si>
    <t>21/01969/F</t>
  </si>
  <si>
    <t>Land Around Pond And W of 30 Hill Road
Davy Field
Hill Road
Ingoldisthorpe
Norfolk</t>
  </si>
  <si>
    <t>VARIATION OF CONDITIONS 1 AND 2 OF PERMISSION 21/01691/F: Residential development and new public amenity area</t>
  </si>
  <si>
    <t>21/02329/F</t>
  </si>
  <si>
    <t>Land Around Pond And W of 30 Hill Road Lynn RoadIngoldisthorpeNorfolk, Ingoldisthorpe</t>
  </si>
  <si>
    <t>VARIATION OF CONDITIONS 1 of Planning Permission 18/02200/RMM: To amend drawings for Plot 7</t>
  </si>
  <si>
    <t>22/00982/F</t>
  </si>
  <si>
    <t>Aldorcar
Coaly Lane
Ingoldisthorpe
King's Lynn
Norfolk
PE31 6NU</t>
  </si>
  <si>
    <t>Construction of one and a half storey dwelling</t>
  </si>
  <si>
    <t>22/02135/F</t>
  </si>
  <si>
    <t>12 Davy Field
Lynn Road
Ingoldisthorpe
KINGS LYNN
Norfolk
PE31 6TR</t>
  </si>
  <si>
    <t>Construction of dwelling on Plot 12</t>
  </si>
  <si>
    <t>10/01203/F</t>
  </si>
  <si>
    <t>30 Old Sunway King's Lynn Norfolk PE30 1DN, King's Lynn</t>
  </si>
  <si>
    <t>Construction of two residential apartments following demolition of existing workshop and office</t>
  </si>
  <si>
    <t>14/00438/F</t>
  </si>
  <si>
    <t>Capelli 43 Norfolk Street King's Lynn Norfolk PE30 1AH, King's Lynn</t>
  </si>
  <si>
    <t>Conversion of first and second floors to two flats, enlargement of shop trading area and new shop frontage</t>
  </si>
  <si>
    <t>2/02/1920/F</t>
  </si>
  <si>
    <t>15, King Street, King's Lynn, King's Lynn</t>
  </si>
  <si>
    <t>16/01888/F</t>
  </si>
  <si>
    <t>Fenland Typewriter Services2 Gaywood RoadKing's LynnNorfolkPE30 1QT, King's Lynn</t>
  </si>
  <si>
    <t>Change of use of shop and workshop to dwelling and single storey extension</t>
  </si>
  <si>
    <t>17/00247/F</t>
  </si>
  <si>
    <t>36 All Saints StreetKing's LynnNorfolkPE30 5AD, King's Lynn</t>
  </si>
  <si>
    <t>Conversion of existing dwelling into two dwellings</t>
  </si>
  <si>
    <t>17/02064/F</t>
  </si>
  <si>
    <t>Land At18 - 19 Purfleet StreetKing's LynnNorfolk, King's Lynn</t>
  </si>
  <si>
    <t>Erection of a three storey building accommodating a cafe on the ground floor with two 3 bedroom flats above</t>
  </si>
  <si>
    <t>17/01684/O</t>
  </si>
  <si>
    <t>20 Saddlebow RoadKing's LynnNorfolkPE30 5BH, King's Lynn</t>
  </si>
  <si>
    <t>OUTLINE APPLICATION SOME MATTERS RESERVED: Erection of one dwelling with side parking and garage together with amenity space to the rear</t>
  </si>
  <si>
    <t>18/01260/F</t>
  </si>
  <si>
    <t>1A River LaneGaywoodKing's LynnNorfolkPE30 4HD, King's Lynn</t>
  </si>
  <si>
    <t>Change of use from retail and photographic studio to cafe and 2 dwelling houses</t>
  </si>
  <si>
    <t>19/00069/F</t>
  </si>
  <si>
    <t>Vacant
24 St James Street
King's Lynn
Norfolk</t>
  </si>
  <si>
    <t>Variation of condition 2 of planning permission 16/01467/F to amend drawings</t>
  </si>
  <si>
    <t>17/01765/F</t>
  </si>
  <si>
    <t>Golden Ball Farm BarnsLow RoadSaddlebowNorfolkPE34 3FN, King's Lynn</t>
  </si>
  <si>
    <t>Variation of condition 13 of planning permission 11/01806/EXF to amend plans</t>
  </si>
  <si>
    <t>20/00135/F</t>
  </si>
  <si>
    <t>16 North Everard Street
King's Lynn
Norfolk
PE30 5HQ</t>
  </si>
  <si>
    <t>Replacement of all windows and doors, removal of existing roof structure and replacement with new structure and slate tiles, removal of gable ends and rebuild to resemble existing (due to structural defects). Combination of 2 units to form 1 larger unit</t>
  </si>
  <si>
    <t>20/00104/F</t>
  </si>
  <si>
    <t>Keepers Cottage
5 Low Road
South Wootton
Norfolk
PE30 3NN</t>
  </si>
  <si>
    <t>Proposed dwelling following demolition of existing garage/outhouse</t>
  </si>
  <si>
    <t>20/00471/F</t>
  </si>
  <si>
    <t>White's House1 St Nicholas StreetKing's LynnNorfolkPE30 1LY, King's Lynn</t>
  </si>
  <si>
    <t>Conversion of office back to 2 dwelling houses</t>
  </si>
  <si>
    <t>20/00469/F</t>
  </si>
  <si>
    <t>Compass HouseTrenowath PlaceKing StreetKing's LynnNorfolk, King's Lynn</t>
  </si>
  <si>
    <t>Change of use from offices back to single dwelling house</t>
  </si>
  <si>
    <t>20/00733/F</t>
  </si>
  <si>
    <t>Merlango Ltd7 King StreetKing's LynnNorfolkPE30 1ET, King's Lynn</t>
  </si>
  <si>
    <t>Change of Use from office space to dwelling, including a new chimney pot provided to match existing</t>
  </si>
  <si>
    <t>20/01023/F</t>
  </si>
  <si>
    <t>2A Paradise LaneKing's LynnKINGS LYNNNorfolkPE30 1DX, King's Lynn</t>
  </si>
  <si>
    <t>Conversion of first floor of former workshop/storage building to single dwelling</t>
  </si>
  <si>
    <t>20/01186/F</t>
  </si>
  <si>
    <t>26 Railway RoadKing's LynnNorfolk, King's Lynn</t>
  </si>
  <si>
    <t>Conversion of existing ground floor shop unit to dwelling in conjunction with accommodation above including adjustment and reconstruction of single storey section to rear</t>
  </si>
  <si>
    <t>20/01492/F</t>
  </si>
  <si>
    <t>105 Norfolk StreetKing's LynnNorfolkPE30 1AQ, King's Lynn</t>
  </si>
  <si>
    <t>Proposed change of use of first floor shop store to first floor flat</t>
  </si>
  <si>
    <t>20/01519/F</t>
  </si>
  <si>
    <t>2 Gaywood RoadKing's LynnKINGS LYNNNorfolkPE30 1QT, King's Lynn</t>
  </si>
  <si>
    <t>Change of use of Shop and Workshop Areas to provide additional residential accommodation and independent office space.</t>
  </si>
  <si>
    <t>20/02078/CU</t>
  </si>
  <si>
    <t>33 London RoadKing's LynnNorfolkPE30 5QE, King's Lynn</t>
  </si>
  <si>
    <t>Change of use from residential accommodation to serviced accommodation</t>
  </si>
  <si>
    <t>21/00815/PACU1</t>
  </si>
  <si>
    <t>PB Communication Services27 Tower StreetKing's LynnNorfolkPE30 5DF, King's Lynn</t>
  </si>
  <si>
    <t>Prior approval for a change of use from Offices (B1) to 4 dwellinghouses (C3)</t>
  </si>
  <si>
    <t>21/00762/PACU3</t>
  </si>
  <si>
    <t>Seeche FarmMill RoadWiggenhall St GermansNorfolk, King's Lynn</t>
  </si>
  <si>
    <t>Notification for Prior Approval for change of use of agricultural buildings to two dwellings (Schedule 2, Part 3, Class Q)</t>
  </si>
  <si>
    <t>21/00443/F</t>
  </si>
  <si>
    <t>Former Telephone Exchange Car Park
Paradise Road
King's Lynn
Norfolk</t>
  </si>
  <si>
    <t>REMOVAL OR VARIATION OF CONDITION 2 OF PLANNING PERMISSION 20/00588/F: The proposal is for the replacement of the roof pod as part of the appoved application 07/01985/FM - Construction of 12 Flats at Land at Paradise Road, King's Lynn, Norfolk approved on</t>
  </si>
  <si>
    <t>21/00696/F</t>
  </si>
  <si>
    <t>Whincop House
29 Tower Street
King's Lynn
Norfolk
PE30 1EJ</t>
  </si>
  <si>
    <t>Proposed change of use of ground floor from dwellinghouses (C3) to E(a) retail including subdivision at first and second floors to provide 3no. residential apartments. Proposed repair, refurbishment works including alterations to approved rear extension</t>
  </si>
  <si>
    <t>21/01318/F</t>
  </si>
  <si>
    <t>Ravenshaw23B Field LaneGaywoodKing's LynnNorfolkPE30 4AX, King's Lynn</t>
  </si>
  <si>
    <t>Change of use of garage/workshop for use as residential annexe (granny flat) using existing footprint (retrospective)</t>
  </si>
  <si>
    <t>21/01988/F</t>
  </si>
  <si>
    <t>Bishops Lynn House Apartments 16A And 16B18 Tuesday Market PlaceKing's LynnNorfolk, King's Lynn</t>
  </si>
  <si>
    <t>Change of use from 1 duplex apartment to 2 studio apartments</t>
  </si>
  <si>
    <t>21/00775/F</t>
  </si>
  <si>
    <t>Conversion of existing agricultural barn into a 4 bedroom residential dwelling.  Demolition of existing single storey barns to allow for a new 4 bay carport and garden store.  Conversion of existing single storey barn into a residential games room/home gy</t>
  </si>
  <si>
    <t>21/02233/F</t>
  </si>
  <si>
    <t>Building Rear of 19 And 18AValingers RoadKing's LynnNorfolkPE30 5HD, King's Lynn</t>
  </si>
  <si>
    <t>Conversion of outbuilding to form dwelling</t>
  </si>
  <si>
    <t>22/00483/F</t>
  </si>
  <si>
    <t>6 Guanock Place
King's Lynn
Norfolk
PE30 5QJ</t>
  </si>
  <si>
    <t>Change of use to ground floor from storage to a residential flat C3</t>
  </si>
  <si>
    <t>22/00274/F</t>
  </si>
  <si>
    <t>119 High StreetKing's LynnNorfolkPE30 1DD, King's Lynn</t>
  </si>
  <si>
    <t>Proposed redevelopment of fire damaged building incorporating change of use of upper floors from Commercial Retail (E(a)) to Residential Apartments (C3). Commercial Retail use retained at ground floor.</t>
  </si>
  <si>
    <t>20/01544/F</t>
  </si>
  <si>
    <t>27 King StreetKing's LynnNorfolk, King's Lynn</t>
  </si>
  <si>
    <t>Proposed change of use from unoccupied offices to residential apartment studios (C3)</t>
  </si>
  <si>
    <t>22/00418/F</t>
  </si>
  <si>
    <t>Land Rear of 33Low RoadSouth WoottonNorfolk, King's Lynn</t>
  </si>
  <si>
    <t>Variation of Condition 2 of Planning Permission 20/00173/RM: Reserved Matters:  Plots 2, 3 and 4 - Construction of three dwellings</t>
  </si>
  <si>
    <t>22/00847/F</t>
  </si>
  <si>
    <t>6 Fredricks CourtKing's LynnNorfolkPE30 1AW, King's Lynn</t>
  </si>
  <si>
    <t>Variation of Condition 2 of Planning Permission 20/00062/F: Demolition of existing store / workshop / office building and construction of 2 dwellings</t>
  </si>
  <si>
    <t>22/01672/F</t>
  </si>
  <si>
    <t>22 Valingers Road
King's Lynn
Norfolk
PE30 5HD</t>
  </si>
  <si>
    <t>The erection of 1no. dwelling fronting North Everard Street.</t>
  </si>
  <si>
    <t>22/01783/F</t>
  </si>
  <si>
    <t>72A Tennyson Avenue
King's Lynn
Norfolk
PE30 2QJ</t>
  </si>
  <si>
    <t>Extension and alterations to develop 4 studio apartments with associated landscape works incidental to the development</t>
  </si>
  <si>
    <t>22/01886/O</t>
  </si>
  <si>
    <t>58 Wootton Road
Gaywood
King's Lynn
Norfolk
PE30 4EX</t>
  </si>
  <si>
    <t>Outline Application: 2No New Dwellings</t>
  </si>
  <si>
    <t>22/02183/F</t>
  </si>
  <si>
    <t>2 St Nicholas Street
King's Lynn
Norfolk
PE30 1LY</t>
  </si>
  <si>
    <t>Conversion of dwelling into 3No Dwellings</t>
  </si>
  <si>
    <t>22/01905/F</t>
  </si>
  <si>
    <t>38 Railway Road
King's Lynn
Norfolk
PE30 1NF</t>
  </si>
  <si>
    <t>Single storey, second floor extension over existing fabric and internal alterations to create 3 flats in place of existing dwellinghouse.</t>
  </si>
  <si>
    <t>23/00160/F</t>
  </si>
  <si>
    <t>9 Tennyson Avenue
King's Lynn
Norfolk
PE30 2QG</t>
  </si>
  <si>
    <t>Change of Use from Seven Bedroomed House in Multiple Occupation to Four Studio Flats</t>
  </si>
  <si>
    <t>23/00163/F</t>
  </si>
  <si>
    <t>10 - 16 High Street
King's Lynn
Norfolk</t>
  </si>
  <si>
    <t>Change of use of 1st and 2nd floor from commercial (E) to dwellinghouses (C3) and alterations of facades with the addition of windows on first and second floor (mansard roof) and new access points to upper floors and refuse and cycle storage on ground flo</t>
  </si>
  <si>
    <t>23/00518/F</t>
  </si>
  <si>
    <t>172 Loke Road
King's Lynn
Norfolk
PE30 2BP</t>
  </si>
  <si>
    <t>Conversion of existing property to 2no. flats, erection of rear extension, rebuilding the pitched roof of the existing rear ground floor extension to add a skylight, converting existing attic area to habitable space, erection of a rear dormer window, new</t>
  </si>
  <si>
    <t>23/00992/CU</t>
  </si>
  <si>
    <t>The Dental Surgery 6 King Street
King's Lynn
Norfolk
PE30 1ES</t>
  </si>
  <si>
    <t>Internal alterations and conversion of former dental surgery to single dwelling</t>
  </si>
  <si>
    <t>23/00341/F</t>
  </si>
  <si>
    <t>55 Gaywood Road
King's Lynn
Norfolk
PE30 2PS</t>
  </si>
  <si>
    <t>Change of use from a six bedroomed house in multiple occupation to two flats</t>
  </si>
  <si>
    <t>22/01107/F</t>
  </si>
  <si>
    <t>Land Between 7 And 11
Tower Place
King's Lynn
Norfolk</t>
  </si>
  <si>
    <t>Variation of Condition 2 and Remove Conditions 3, 4, 5, and 6 of Planning Permission 18/01145/F: Proposed residential development 4No houses</t>
  </si>
  <si>
    <t>23/00045/O</t>
  </si>
  <si>
    <t>Land To the Rear of 41 And 42
Norfolk Street
King's Lynn
Norfolk</t>
  </si>
  <si>
    <t>OUTLINE PLANNING PERMISSION WITH SOME MATTER RESERVED: Flats</t>
  </si>
  <si>
    <t>23/01120/F</t>
  </si>
  <si>
    <t>107 High Street
King's Lynn
Norfolk
PE30 1DA</t>
  </si>
  <si>
    <t>Alterations and conversion of offices to single residential unit</t>
  </si>
  <si>
    <t>23/00922/F</t>
  </si>
  <si>
    <t>7B King Street
King's Lynn
Norfolk
PE30 1ET</t>
  </si>
  <si>
    <t>Change of use from dental practice to 2 residential dwellings</t>
  </si>
  <si>
    <t>23/01304/F</t>
  </si>
  <si>
    <t>71 Vancouver Avenue
King's Lynn
Norfolk
PE30 5RD</t>
  </si>
  <si>
    <t>Proposed two storey dwelling</t>
  </si>
  <si>
    <t>23/01260/F</t>
  </si>
  <si>
    <t>14A Tuesday Market Place
King's Lynn
Norfolk</t>
  </si>
  <si>
    <t>Conversion of offices to form two dwellings</t>
  </si>
  <si>
    <t>23/01870/F</t>
  </si>
  <si>
    <t>Showboat Amusements 30 - 32 Purfleet Street
King's Lynn
Norfolk
PE30 1ER</t>
  </si>
  <si>
    <t>VARIATION OF CONDITION 2 OF PLANNING CONSENT 22/02189/F ; Conversion of existing vacant 1st and 2nd floors to residential units (4No.), change of use from commercial to residential, ground floor to remain commercial</t>
  </si>
  <si>
    <t>Leziate</t>
  </si>
  <si>
    <t>18/02084/F</t>
  </si>
  <si>
    <t>Land Between 39 And 43East Winch RoadAshwickenNorfolk, Leziate</t>
  </si>
  <si>
    <t>New 4 bed detached house with separate garage</t>
  </si>
  <si>
    <t>22/00760/F</t>
  </si>
  <si>
    <t>Park Lodge20 Church LaneAshwickenKing's LynnNorfolkPE32 1LN, Leziate</t>
  </si>
  <si>
    <t>Replacement Dwelling and Detached Garage.</t>
  </si>
  <si>
    <t>22/01404/F</t>
  </si>
  <si>
    <t>Birchwood
65 East Winch Road
Ashwicken
King's Lynn
Norfolk
PE32 1NA</t>
  </si>
  <si>
    <t>Proposed replacement dwelling sympathetic with previous approval 21/00665/F.</t>
  </si>
  <si>
    <t>Little Massingham</t>
  </si>
  <si>
    <t>19/01540/F</t>
  </si>
  <si>
    <t>Clarkes FarmPeddars WayHillingtonKing's LynnNorfolkPE31 6DS, Little Massingham</t>
  </si>
  <si>
    <t>Barn conversion and extension to form 4 bedroom accommodation</t>
  </si>
  <si>
    <t>20/00925/F</t>
  </si>
  <si>
    <t>Eastgate Farm HouseCollins LaneMarhamKing's LynnNorfolkPE33 9JR, Marham</t>
  </si>
  <si>
    <t>Proposed residential dwelling</t>
  </si>
  <si>
    <t>20/01989/F</t>
  </si>
  <si>
    <t>Land South ofJungfrauThe StreetMarhamKing's LynnNorfolkPE33 9JQ, Marham</t>
  </si>
  <si>
    <t>New 3 bed bungalow with driveway off the main road and associated drainage and landscaping.</t>
  </si>
  <si>
    <t>21/00710/F</t>
  </si>
  <si>
    <t>Belmont
The Street
Marham
King's Lynn
Norfolk
PE33 9HP</t>
  </si>
  <si>
    <t>The construction of 3 No. dwellings following the demolition of existing house including the construction of a new shared access, the relocation of a bus shelter and the restoration of a retaining boundary wall</t>
  </si>
  <si>
    <t>21/01922/O</t>
  </si>
  <si>
    <t>New HouseChurch LaneMarhamKing's LynnNorfolkPE33 9HZ, Marham</t>
  </si>
  <si>
    <t>Proposed construction of dwelling</t>
  </si>
  <si>
    <t>21/01750/F</t>
  </si>
  <si>
    <t>Land Rear of Waterworks House
The Street
Marham
Norfolk</t>
  </si>
  <si>
    <t>Development of 2 dwellings</t>
  </si>
  <si>
    <t>23/00762/F</t>
  </si>
  <si>
    <t>Jungfrau
The Street
Marham
King's Lynn
Norfolk
PE33 9JQ</t>
  </si>
  <si>
    <t>New 3-bed Chalet bungalow with driveway off the main road and associated drainage and landscaping</t>
  </si>
  <si>
    <t>23/00938/F</t>
  </si>
  <si>
    <t>Meadow View
School Lane
Marham
King's Lynn
Norfolk
PE33 9JA</t>
  </si>
  <si>
    <t>Removal of an existing garden room annexe and erection of new brickwork dwelling creating a separate self contained dwelling house and garden</t>
  </si>
  <si>
    <t>23/01569/O</t>
  </si>
  <si>
    <t>Renaissance
1A Mill Lane
Marham
KINGS LYNN
Norfolk
PE33 9JB</t>
  </si>
  <si>
    <t>Outline permission with some matters reserved for replacement of detached bungalow with a new pair of semidetached cottages</t>
  </si>
  <si>
    <t>17/01141/RM</t>
  </si>
  <si>
    <t>2 Trinity RoadMarshland St JamesNorfolkPE14 8JA, Marshland St James</t>
  </si>
  <si>
    <t>Reserved Matters Application: Erection of 2 detached dwellings</t>
  </si>
  <si>
    <t>18/01990/PACU3</t>
  </si>
  <si>
    <t>Agricultural Farm Building NE of St Peters Farm E Side of Drove Eastern Most BuildingMiddle DroveMarshland St JamesNorfolk, Marshland St. James</t>
  </si>
  <si>
    <t>Prior approval for a proposed change of use of agricultural building to dwelling</t>
  </si>
  <si>
    <t>20/00896/PACU3</t>
  </si>
  <si>
    <t>Barn E of Crown FarmhouseMiddle DroveMarshland St JamesNorfolk, Marshland St James</t>
  </si>
  <si>
    <t>Notification for Prior Approval for change of use of agricultural building to two dwelling (Schedule 2, Part 3, Class Q)</t>
  </si>
  <si>
    <t>20/00897/PACU3</t>
  </si>
  <si>
    <t>Crown FarmMiddle DroveMarshland St JamesWisbechNorfolkPE14 8JT, Marshland St James</t>
  </si>
  <si>
    <t>Prior approval for a change of use from agricultural building to a dwelling house (Schedule 2, part 3, Class Q)</t>
  </si>
  <si>
    <t>20/01807/F</t>
  </si>
  <si>
    <t>Meadow View FarmRustons RoadMarshland St JamesNorfolkPE14 8ER, Marshland St James</t>
  </si>
  <si>
    <t>Proposed conversion of existing agricultural building to dwelling including the raising of the roof and associated works</t>
  </si>
  <si>
    <t>21/02091/F</t>
  </si>
  <si>
    <t>Fenberry Farm Ltd84B Smeeth RoadMarshland St JamesNorfolkPE14 8JF, Marshland St James</t>
  </si>
  <si>
    <t>Construction of 2 pairs of 3 bedroom semi-detached starter homes.</t>
  </si>
  <si>
    <t>21/02386/F</t>
  </si>
  <si>
    <t>Land North of 292 And S of St James CourtSmeeth RoadMarshland St JamesNorfolk, Marshland St. James</t>
  </si>
  <si>
    <t>Variation of condition 2 of planning permission 19/01995/F for redesign of originally approved dwelling and change of plans</t>
  </si>
  <si>
    <t>22/00966/PACU3</t>
  </si>
  <si>
    <t>Barn 2
The Willows
Middle Drove
Marshland St James
Norfolk</t>
  </si>
  <si>
    <t>Notification for Prior Approval for change of use of agricultural barn to 4 dwellings (Schedule 2, Part 3, Class Q)</t>
  </si>
  <si>
    <t>22/01582/F</t>
  </si>
  <si>
    <t>Land Rear of Pumping Station Bonnetts Lane
Marshland St James
WISBECH
Norfolk
PE14 8JE</t>
  </si>
  <si>
    <t>Proposed dwelling and attached garage.</t>
  </si>
  <si>
    <t>23/00111/PACU3</t>
  </si>
  <si>
    <t>Nissan Hut And Farm Buildings N of Harston
Black Drove
Marshland St James
Norfolk</t>
  </si>
  <si>
    <t>Notification for Prior Approval: Change of use of Agricultural Buildings to Dwellinghouse (Schedule 2, Part 3, Class Q)</t>
  </si>
  <si>
    <t>23/00454/F</t>
  </si>
  <si>
    <t>The Willows
Middle Drove
Marshland St James
Norfolk</t>
  </si>
  <si>
    <t>Conversion of the existing barn, which currently has Class Q approval, to 4 No. residential dwellings</t>
  </si>
  <si>
    <t>23/01765/PACU3</t>
  </si>
  <si>
    <t>SITE TO THE NORTH of POSTCODE PE14 8JX, SITE LOCATION IS TO THE EAST of BLACK DROVE BEFORE THE 45 DEGREE BEND IN ROAD.</t>
  </si>
  <si>
    <t>Notification for Prior Approval: Change of Use of Agricultural Building to 3no. Dwellinghouse (Schedule 2, Part 3, Class Q)</t>
  </si>
  <si>
    <t>15/01647/F</t>
  </si>
  <si>
    <t>Hall Farm Hall Farm Drive Methwold Thetford Norfolk IP26 4PN, Methwold</t>
  </si>
  <si>
    <t>Conversion of three redundant barns to resdiential dwellings, including renovation, alteration and ancillary works</t>
  </si>
  <si>
    <t>11/01703/F</t>
  </si>
  <si>
    <t>Methwold Methodist Church High Street Methwold Thetford Norfolk IP26 4NX, Methwold</t>
  </si>
  <si>
    <t>Conversion of Chapel and Sunday School to dwellings</t>
  </si>
  <si>
    <t>18/00430/RM</t>
  </si>
  <si>
    <t>49A Main RoadBrookvilleNorfolkIP26 4RB, Methwold</t>
  </si>
  <si>
    <t>Reserved Matters Application: Detached dwelling, carport and associated landscape works</t>
  </si>
  <si>
    <t>18/01370/PACU3</t>
  </si>
  <si>
    <t>Brookville BarnLand South West of Brook LaneBrookvilleNorfolk, Methwold</t>
  </si>
  <si>
    <t>Prior Notification: Convert two adjoining agricultural buildings to a dwelling house</t>
  </si>
  <si>
    <t>19/01109/F</t>
  </si>
  <si>
    <t>Red House
1 Hythe Road
Methwold
Thetford
Norfolk
IP26 4PP</t>
  </si>
  <si>
    <t>Conversion and extensions to existing outbuildings to create two dwellings</t>
  </si>
  <si>
    <t>20/00338/F</t>
  </si>
  <si>
    <t>39 Stoke RoadMethwoldThetfordNorfolkIP26 4PE, Methwold</t>
  </si>
  <si>
    <t>Construction of one dwelling following demolition of existing residential annexe</t>
  </si>
  <si>
    <t>20/01851/F</t>
  </si>
  <si>
    <t>Methwold Poultry FarmBrandon RoadMethwoldTHETFORDNorfolkIP26 4RJ, Methwold</t>
  </si>
  <si>
    <t>Proposed 2 x agricultural dwellings</t>
  </si>
  <si>
    <t>21/00474/F</t>
  </si>
  <si>
    <t>Poppylot BungalowSouthery RoadFeltwellThetfordNorfolkIP26 4EP, Methwold</t>
  </si>
  <si>
    <t>Construction of dwelling and detached garage in connection with existing dog breeding business</t>
  </si>
  <si>
    <t>21/01023/F</t>
  </si>
  <si>
    <t>The Yews10 Buntings LaneMethwoldThetfordNorfolkIP26 4PR, Methwold</t>
  </si>
  <si>
    <t>Variation of Conditions 2 &amp; 4 of Planning Permission 18/01732/F: Construction of two dwellings</t>
  </si>
  <si>
    <t>22/00157/F</t>
  </si>
  <si>
    <t>Farm OfficeCatsholme FarmSeveralls RoadMethwold HytheThetfordNorfolkIP26 4QX, Methwold</t>
  </si>
  <si>
    <t>Conversion of farm office/store to essential farm worker dwelling</t>
  </si>
  <si>
    <t>22/00461/F</t>
  </si>
  <si>
    <t>Land S of 22 E of 12 Thornham Road And N of 40Holme Brink Farm22 Thornham RoadMethwoldTHETFORDNorfolkIP26 4PH, Methwold</t>
  </si>
  <si>
    <t>22/00689/F</t>
  </si>
  <si>
    <t>Laurel Farm36A Globe StreetMethwoldThetfordNorfolkIP26 4PQ, Methwold</t>
  </si>
  <si>
    <t>VARIATION OF CONDITION 2 of Planning Permission 20/01063/F: Conversion of existing barn into two residential dwellings</t>
  </si>
  <si>
    <t>22/02231/F</t>
  </si>
  <si>
    <t>Beggars Roost
1 Brandon Road
Methwold
Thetford
Norfolk
IP26 4PB</t>
  </si>
  <si>
    <t>VARIATION OF CONDITION 2 FROM PLANNING APPLICATION 22/01384/F - Construction of one dwelling including new access</t>
  </si>
  <si>
    <t>22/01678/F</t>
  </si>
  <si>
    <t>Romney Hut
Cooks Farm
Severalls Road
Methwold Hythe
Norfolk</t>
  </si>
  <si>
    <t>Replacement of Romney Hut with new Barn Style Dwelling</t>
  </si>
  <si>
    <t>23/00020/F</t>
  </si>
  <si>
    <t>1 Globe Street
Methwold
Norfolk
IP26 4PQ</t>
  </si>
  <si>
    <t>Change of use and renovation of existing barn to residential dwelling.</t>
  </si>
  <si>
    <t>23/00987/F</t>
  </si>
  <si>
    <t>Brook Glen
1 Brook Lane
Brookville
Thetford
Norfolk
IP26 4RQ</t>
  </si>
  <si>
    <t>VARIATION OF CONDITION 9 OF PLANNING APPLICATION 22/00577/F - Construction of one bungalow and garage, including improvements to visibility splay at Brook Lane/Stoke Road junction.</t>
  </si>
  <si>
    <t>20/00708/F</t>
  </si>
  <si>
    <t>Former Club HouseMiddleton TowersStation RoadTower EndMiddletonNorfolkPE32 1EE, Middleton</t>
  </si>
  <si>
    <t>Change of use from auxiliary store to self contained bedsit with minor alterations</t>
  </si>
  <si>
    <t>21/01005/F</t>
  </si>
  <si>
    <t>Manor Farm House
Hill Road
Middleton
KINGS LYNN
Norfolk
PE32 1RN</t>
  </si>
  <si>
    <t>Variation of Condition 1 of Planning Permission 17/02226/RM: Reserved Matters Application for the construction of two dwellings</t>
  </si>
  <si>
    <t>21/00462/F</t>
  </si>
  <si>
    <t>FernhillBishops CloseBlackborough EndNorfolkPE32 1FP, Middleton</t>
  </si>
  <si>
    <t>Construction of dwelling within gardens of existing house following removal of existing swimming pool and games room (revised design).</t>
  </si>
  <si>
    <t>22/01161/F</t>
  </si>
  <si>
    <t>Coral LodgeWormegay RoadBlackborough EndKing's LynnNorfolkPE32 1SG, Middleton</t>
  </si>
  <si>
    <t>Extension and conversion of outbuilding into a residential annexe</t>
  </si>
  <si>
    <t>21/00336/F</t>
  </si>
  <si>
    <t>Westhall Farm
Lynn Road
Middleton
King's Lynn
Norfolk
PE32 1RH</t>
  </si>
  <si>
    <t>Conversion of barns complex to form two dwellings</t>
  </si>
  <si>
    <t>22/01274/F</t>
  </si>
  <si>
    <t>The Old Post House Station Road
Middleton
Norfolk
PE32 1RA</t>
  </si>
  <si>
    <t>Proposed Garage Conversion to create 1no Residential Dwelling</t>
  </si>
  <si>
    <t>23/01157/F</t>
  </si>
  <si>
    <t>Acacia House
Sandy Lane
Blackborough End
King's Lynn
Norfolk
PE32 1SE</t>
  </si>
  <si>
    <t>Construction of new Bungalow to replace existing Mobile Home all within the curtilage of Acacia House. New Bungalow to have its own defined boundary and drive onto Sandy Lane.</t>
  </si>
  <si>
    <t>Nordelph</t>
  </si>
  <si>
    <t>21/00725/RM</t>
  </si>
  <si>
    <t>1 Bridge CottagesDownham RoadNordelphDownham MarketNorfolkPE38 0BQ, Nordelph</t>
  </si>
  <si>
    <t>Reserved Matters Application for replacement of Bridge Farm Cottages (two dwellings) with four dwellings</t>
  </si>
  <si>
    <t>21/02322/F</t>
  </si>
  <si>
    <t>Land Between The Old Well And The MooringsHigh StreetNordelphNorfolk, Nordelph</t>
  </si>
  <si>
    <t>Construction of one dwelling and garage (amended design)</t>
  </si>
  <si>
    <t>23/01574/O</t>
  </si>
  <si>
    <t>Riverside Farm Birchfield Road
Nordelph
Norfolk
PE38 0BP</t>
  </si>
  <si>
    <t>Outline Application: 1 No. infill building plot</t>
  </si>
  <si>
    <t>North Creake</t>
  </si>
  <si>
    <t>21/00142/F</t>
  </si>
  <si>
    <t>Post Office (Formerly)36 Church StreetNorth CreakeNorfolk, North Creake</t>
  </si>
  <si>
    <t>Change of use of former post office and forge into single dwelling including extension and alteration</t>
  </si>
  <si>
    <t>21/02461/F</t>
  </si>
  <si>
    <t>11 Church StreetNorth CreakeNorfolk, North Creake</t>
  </si>
  <si>
    <t>Demolition of out building to the rear of the site and plant room attached to the school with the removal of the shipping containers found to the rear of the site. Change of use from F1 to C3. Extension to the rear of the property and construction of dorm</t>
  </si>
  <si>
    <t>23/01118/PACU3</t>
  </si>
  <si>
    <t>Grain Silo N of The Bungalow
Beacon Hill Road
Shammer
North Creake
Norfolk</t>
  </si>
  <si>
    <t>Notification for Prior Approval for change of use of agricultural building to three dwellings (Schedule 2, Part 3, Class Q)</t>
  </si>
  <si>
    <t>North Runcton</t>
  </si>
  <si>
    <t>21/01384/F</t>
  </si>
  <si>
    <t>Tall Trees32 Rectory LaneNorth RunctonKing's LynnNorfolkPE33 0QS, North Runcton</t>
  </si>
  <si>
    <t>Variation of Condition 2 of Planning Permission 20/00519/F: Demolition of existing dwelling house and new detached dwelling with inclusive self contained annex and garage along with associated landscape works incidental to the development.</t>
  </si>
  <si>
    <t>23/00559/O</t>
  </si>
  <si>
    <t>Land Adjacent To Ardees
New Road
North Runcton
King's Lynn
Norfolk
PE33 0QR</t>
  </si>
  <si>
    <t>Infill Site for two detached dwellings</t>
  </si>
  <si>
    <t>North Wootton</t>
  </si>
  <si>
    <t>19/00331/RM</t>
  </si>
  <si>
    <t>The Red Cat HotelStation RoadNorth WoottonKing's LynnNorfolkPE30 3QH, North Wootton</t>
  </si>
  <si>
    <t>RESERVED MATTERS: Erection of two dwellings</t>
  </si>
  <si>
    <t>20/02139/O</t>
  </si>
  <si>
    <t>WoodsideLing Common RoadNorth WoottonKing's LynnNorfolkPE30 3RE, North Wootton</t>
  </si>
  <si>
    <t>Outline Application (All Matters Reserved): Construction of new dwelling</t>
  </si>
  <si>
    <t>Northwold</t>
  </si>
  <si>
    <t>21/01408/F</t>
  </si>
  <si>
    <t>17 Little London LaneNorthwoldThetfordNorfolkIP26 5NH, Northwold</t>
  </si>
  <si>
    <t>Construction of replacement dwelling &amp; garage following demolition of existing dwelling &amp; outbuilding</t>
  </si>
  <si>
    <t>21/02193/F</t>
  </si>
  <si>
    <t>South of 3 Church LaneWhittingtonKing's LynnNorfolkPE33 9TG, Northwold</t>
  </si>
  <si>
    <t>Construction of a pair of dwellings</t>
  </si>
  <si>
    <t>23/00504/F</t>
  </si>
  <si>
    <t>The Old Bell
2 Whittington Hill
Whittington
King's Lynn
Norfolk
PE33 9TE</t>
  </si>
  <si>
    <t>RETROSPECTIVE APPLICATION: Proposed conversion of outbuilding to form a single dwelling</t>
  </si>
  <si>
    <t>23/01298/F</t>
  </si>
  <si>
    <t>Land North of 62 - 64
West End
Northwold
Norfolk</t>
  </si>
  <si>
    <t>VARIATION OF CONDITION 1 OF PLANNING APPLICATION 22/00931/F -VARIATION OF CONDITIONS 1, 3 AND 7 OF PLANNING PERMISSION 21/01419/F:  (Variation/Removal of conditions of Planning Permission 18/01541/F) Construction of 3 dwellings</t>
  </si>
  <si>
    <t>Old Hunstanton</t>
  </si>
  <si>
    <t>22/00092/F</t>
  </si>
  <si>
    <t>Land Adjacent To Bridge House
Waterworks Road
Old Hunstanton
Norfolk</t>
  </si>
  <si>
    <t>Construction of 2 dwellings and associated works</t>
  </si>
  <si>
    <t>23/01070/F</t>
  </si>
  <si>
    <t>3A Ashdale Park
Old Hunstanton
HUNSTANTON
Norfolk
PE36 6EQ</t>
  </si>
  <si>
    <t>VARIATION OF CONDITION 2 OF PLANNING APPLICATION 19/02192/RM - Reserved Matters Application: New dwelling</t>
  </si>
  <si>
    <t>16/01415/F</t>
  </si>
  <si>
    <t>Alis Kebab And Cafe12 Wisbech RoadOutwellNorfolkPE14 8PA, Outwell</t>
  </si>
  <si>
    <t>Extension and alterations to create first floor flat and increased height of flue</t>
  </si>
  <si>
    <t>17/00074/F</t>
  </si>
  <si>
    <t>4 - 5 Church TerraceOutwellNorfolkPE14 8RQ, Outwell</t>
  </si>
  <si>
    <t>Extension, alterations and change of use to form 2 dwellings,</t>
  </si>
  <si>
    <t>19/01562/F</t>
  </si>
  <si>
    <t>Clare CottageMolls DroveOutwellNorfolkPE14 0LG, Outwell</t>
  </si>
  <si>
    <t>REMOVAL OR VARIATION OF CONDITION 2 OF PLANNING PERMISSION 18/01907/F: Full demolition of existing dwelling and erection of new build 2 storey dwelling</t>
  </si>
  <si>
    <t>19/01745/PACU3</t>
  </si>
  <si>
    <t>Moors Lodge FarmMarsh RoadOutwellWisbechNorfolkPE14 8PW, Outwell</t>
  </si>
  <si>
    <t>Prior Notification: Change of use of agricultural building to a dwelling house</t>
  </si>
  <si>
    <t>19/01746/PACU3</t>
  </si>
  <si>
    <t>20/01119/F</t>
  </si>
  <si>
    <t>Building And Land E of 4 Hall Road Business Park And NW of Scotts Field House47 Hall RoadOutwellWisbechNorfolkPE14 8PE, Outwell</t>
  </si>
  <si>
    <t>Variation of condition 2 of planning permission 19/00967/F: Proposed barn conversion</t>
  </si>
  <si>
    <t>20/00920/F</t>
  </si>
  <si>
    <t>Hastings Cottage14 Well Creek RoadOutwellWisbechNorfolkPE14 8SD, Outwell</t>
  </si>
  <si>
    <t>Proposed Replacement Dwelling and Detached Garage</t>
  </si>
  <si>
    <t>20/01121/F</t>
  </si>
  <si>
    <t>10 Rectory RoadOutwellWisbechNorfolkPE14 8RD, Outwell</t>
  </si>
  <si>
    <t>Re-submission for the construction of the two dwellings previously approved under 18/00894/F</t>
  </si>
  <si>
    <t>20/00002/F</t>
  </si>
  <si>
    <t>Land North East ofC G Wenn Ltd 2 Wisbech RoadOutwellWisbechNorfolkPE14 8PA, Outwell</t>
  </si>
  <si>
    <t>Demolition of existing buildings and construction of two storey dwelling with associated parking and the creation of private amenity spaces and parking for No. 2 &amp; 4</t>
  </si>
  <si>
    <t>20/01740/F</t>
  </si>
  <si>
    <t>Land Rear of Kirton HouseLanghorns LaneOutwellWisbechNorfolkPE14 8SG, Outwell</t>
  </si>
  <si>
    <t>Proposed Dwelling and Garage Building.</t>
  </si>
  <si>
    <t>21/00302/F</t>
  </si>
  <si>
    <t>Land At Hall RoadOutwellWisbechNorfolkPE14 8PE, Outwell</t>
  </si>
  <si>
    <t>PROPOSED BARN CONVERSION TO DOMESTIC INCLUDING NEW LINK.</t>
  </si>
  <si>
    <t>21/01617/PACU3</t>
  </si>
  <si>
    <t>Agricultural Building NW of FairviewAngle RoadOutwellNorfolk, Outwell</t>
  </si>
  <si>
    <t>Notification for Prior Approval for change of use of agricultural barn to two dwellings (Schedule 2, Part 3, Class Q)</t>
  </si>
  <si>
    <t>21/00206/F</t>
  </si>
  <si>
    <t>Mill HouseThe CommonUpwellWisbechNorfolkPE14 9AW, Outwell</t>
  </si>
  <si>
    <t>Proposed replacement dwelling and associated works</t>
  </si>
  <si>
    <t>21/01686/F</t>
  </si>
  <si>
    <t>The Barns139 Church DroveOutwellWISBECHNorfolkPE14 8RP, Outwell</t>
  </si>
  <si>
    <t>Variation of Conditions 2, 9 and 10 of Planning Permission 18/00801/F: Conversion of Dis-used agricultural Barn into a residential dwelling and construction of new vehicular access</t>
  </si>
  <si>
    <t>21/01880/F</t>
  </si>
  <si>
    <t>Barn Adj WoodhallRobbs ChaseOutwellNorfolk, Outwell</t>
  </si>
  <si>
    <t>Change of use, alterations and extension of barn to form a 4 bedroom dwelling, and the construction of a double garage with hobby room over</t>
  </si>
  <si>
    <t>21/01924/F</t>
  </si>
  <si>
    <t>Plot S of Rugosa LodgeOutwell RoadOutwellNorfolk, Outwell</t>
  </si>
  <si>
    <t>VARIATION OF CONDITION 2 of Planning Permission 18/00200/F: To amend drawings</t>
  </si>
  <si>
    <t>22/00415/F</t>
  </si>
  <si>
    <t>Land NW of Scotsfield HouseHall RoadOutwellNorfolk, Outwell</t>
  </si>
  <si>
    <t>Proposed new build barn style single storey dwelling and car port including demolition of existing barn</t>
  </si>
  <si>
    <t>22/00161/F</t>
  </si>
  <si>
    <t>33A Downham Road
Outwell
WISBECH
Norfolk
PE14 8SE</t>
  </si>
  <si>
    <t>VARIATION OF CONDITION 2 OF PLANNING PERMISSION 21/00158/F: To amend drawing</t>
  </si>
  <si>
    <t>22/01112/O</t>
  </si>
  <si>
    <t>Land W of Woodhall
Robbs Chase
Outwell
Norfolk</t>
  </si>
  <si>
    <t>OUTLINE WITH SOME MATTERS RESERVED: Residential development - one dwelling</t>
  </si>
  <si>
    <t>22/01481/F</t>
  </si>
  <si>
    <t>Land NW of Scotsfield House
Hall Road
Outwell
Norfolk</t>
  </si>
  <si>
    <t>23/01219/F</t>
  </si>
  <si>
    <t>Land N of Fairview
Angle Road
Outwell
Norfolk</t>
  </si>
  <si>
    <t>Erection of a dwelling</t>
  </si>
  <si>
    <t>23/00540/F</t>
  </si>
  <si>
    <t>Beaupre Barns
Marsh Road
Outwell
WISBECH
Norfolk
PE14 8BN</t>
  </si>
  <si>
    <t>Change of Use of Existing Agricultural Buildings to Residential Dwellings (part retrospective) including standing of temporary static caravans during construction work</t>
  </si>
  <si>
    <t>23/02157/PACU3</t>
  </si>
  <si>
    <t>Parkfield Farm
Downham Road
Outwell
Wisbech
Norfolk
PE14 8SL</t>
  </si>
  <si>
    <t>Notification for Prior Approval: Change of Use of Agricultural Building to One Dwellinghouse (Schedule 2, Part 3, Class Q)</t>
  </si>
  <si>
    <t>23/02158/PACU3</t>
  </si>
  <si>
    <t>Notification for Prior Approval: Change of Use of Agricultural Building to Two Dwellinghouse (Schedule 2, Part 3, Class Q)</t>
  </si>
  <si>
    <t>Pentney</t>
  </si>
  <si>
    <t>10/00675/F</t>
  </si>
  <si>
    <t>Land At Church Farm Back Road Pentney Norfolk</t>
  </si>
  <si>
    <t>Construction of 4no. dwellings</t>
  </si>
  <si>
    <t>16/00752/F</t>
  </si>
  <si>
    <t>Falgate Farm Narborough Road Pentney Norfolk PE32 1JD, Pentney</t>
  </si>
  <si>
    <t>Conversion of existing stone barn to dwelling house</t>
  </si>
  <si>
    <t>18/01701/RM</t>
  </si>
  <si>
    <t>Plots 3 And 4Narborough RoadPentneyNorfolk, Pentney</t>
  </si>
  <si>
    <t>RESERVED MATTERS APPLICATION: Construction of two dwellings on plots 3 &amp; 4</t>
  </si>
  <si>
    <t>19/01039/F</t>
  </si>
  <si>
    <t>Land S of 1 To 18 W of Foxes LairNarborough RoadPentneyNorfolk, Pentney</t>
  </si>
  <si>
    <t>Proposed detached bungalow</t>
  </si>
  <si>
    <t>20/00892/RM</t>
  </si>
  <si>
    <t>Robins NestPentney LanePentneyKINGS LYNNNorfolkPE32 1JE, Pentney</t>
  </si>
  <si>
    <t>RESERVED MATTERS: Detatched bungalow</t>
  </si>
  <si>
    <t>21/00730/F</t>
  </si>
  <si>
    <t>Plot 5, West of NorthviewNarborough RoadPentneyNorfolk, Pentney</t>
  </si>
  <si>
    <t>20/02015/RM</t>
  </si>
  <si>
    <t>KairouanBack RoadPentneyKINGS LYNNNorfolkPE32 1JW, Pentney</t>
  </si>
  <si>
    <t>Reserved matters application for construction of 3 dwelling houses following demolition of existing dwelling</t>
  </si>
  <si>
    <t>22/01172/F</t>
  </si>
  <si>
    <t>Land N of HawardenGolden GymPentneyNorfolk, Pentney</t>
  </si>
  <si>
    <t>Repositioning of dwelling as approved (20/01549/F) and proposed garage</t>
  </si>
  <si>
    <t>22/01142/F</t>
  </si>
  <si>
    <t>Charolais
Low Road
Pentney
King's Lynn
Norfolk
PE32 1JF</t>
  </si>
  <si>
    <t>Variation of Condition 2 attached to Planning Permission 19/01920/F: Demolition of agricultural building and replacement with two dwellings</t>
  </si>
  <si>
    <t>22/00322/F</t>
  </si>
  <si>
    <t>52 Pentney Lakes
Common Road
Pentney
Norfolk</t>
  </si>
  <si>
    <t>Construction of a two storey log cabin</t>
  </si>
  <si>
    <t>23/01735/F</t>
  </si>
  <si>
    <t>Land S of 1 To 18 W of Foxes Lair
Narborough Road
Pentney
Norfolk</t>
  </si>
  <si>
    <t>Variation of condition number 2 attached to planning permission 21/01428/F: Detached 4-bed 2 storey dwelling.</t>
  </si>
  <si>
    <t>23/01794/F</t>
  </si>
  <si>
    <t>Oakland Cottages
Pentney Lane
Pentney
KINGS LYNN
Norfolk
PE32 1JE</t>
  </si>
  <si>
    <t>VARIATION OF CONDITION 12 OF PLANNING PERMISSION 17/00032/O: Outline, 3 dwellings and to upgrade North access directly onto A47 to use as permanent site entrance</t>
  </si>
  <si>
    <t>Ringstead</t>
  </si>
  <si>
    <t>21/02136/F</t>
  </si>
  <si>
    <t>Land Adjacent To 56 High StreetRingsteadNorfolk, Ringstead</t>
  </si>
  <si>
    <t>Extension to create a two-bedroom dwelling.</t>
  </si>
  <si>
    <t>22/01185/F</t>
  </si>
  <si>
    <t>Land South of 8
Chapel Lane
Ringstead
Norfolk</t>
  </si>
  <si>
    <t>Erection of 1 x No. two-storey house and garage</t>
  </si>
  <si>
    <t>22/01487/F</t>
  </si>
  <si>
    <t>Apple Tree Cottage
62 Docking Road
Ringstead
Hunstanton
Norfolk
PE36 5LA</t>
  </si>
  <si>
    <t>Erection of a single storey dwelling on land adjacent to 62 Docking Road</t>
  </si>
  <si>
    <t>Roydon</t>
  </si>
  <si>
    <t>21/02498/F</t>
  </si>
  <si>
    <t>The Whins25 Low RoadRoydonKINGS LYNNNorfolkPE32 1AN, Roydon</t>
  </si>
  <si>
    <t>REMOVAL OR VARIATION OF CONDITIONS 1, 2, 3, 4, 5, 6, 7, 8, 9 and 10 (to regularise the planning permission to reflect what has been constructed on site) of planning permission 20/00660/F which sought REMOVAL OR VARIATION OF CONDITIONS 2 and 4 OF PLANNING</t>
  </si>
  <si>
    <t>23/00355/F</t>
  </si>
  <si>
    <t>Land Between 34 And 38
Station Road
Roydon
Norfolk</t>
  </si>
  <si>
    <t>Proposed 2no. detached dwellings and cart sheds</t>
  </si>
  <si>
    <t>19/00840/F</t>
  </si>
  <si>
    <t>Thorpland HouseDownham RoadRuncton HolmeKing's LynnNorfolkPE33 0AD, Runcton Holme</t>
  </si>
  <si>
    <t>Conversion and extension of barn to residential dwelling with carport/store</t>
  </si>
  <si>
    <t>23/00766/F</t>
  </si>
  <si>
    <t>Storage Land
Rivendale
Watlington Road
Runcton Holme
Norfolk</t>
  </si>
  <si>
    <t>Redevelopment of storage land to from 1 new dwelling</t>
  </si>
  <si>
    <t>Ryston</t>
  </si>
  <si>
    <t>21/00425/F</t>
  </si>
  <si>
    <t>MyosotisBexwell RoadBexwellDOWNHAM MARKETNorfolkPE38 9LT, Ryston</t>
  </si>
  <si>
    <t>Replacement of single dwelling with pair of semi detached dwellings</t>
  </si>
  <si>
    <t>Sandringham</t>
  </si>
  <si>
    <t>19/00939/F</t>
  </si>
  <si>
    <t>Out-buildings At West Newton Farm And SW of Acacia LodgeLynn RoadWest NewtonNorfolk, Sandringham</t>
  </si>
  <si>
    <t>Conversion of existing barn and change of use from stable/ piggery to 1no residential unit.</t>
  </si>
  <si>
    <t>21/00030/F</t>
  </si>
  <si>
    <t>Cole Green HouseFring RoadSedgefordNorfolkPE36 5LT, Sedgeford</t>
  </si>
  <si>
    <t>Conversion and extension of existing detached carport and garage to ancillary bedroom accommodation and storage shed (Retrospective).</t>
  </si>
  <si>
    <t>21/00295/F</t>
  </si>
  <si>
    <t>Whin Close Poultry FarmDocking RoadSedgefordNorfolk, Sedgeford</t>
  </si>
  <si>
    <t>Erection of farm worker's dwelling and garage</t>
  </si>
  <si>
    <t>22/01329/F</t>
  </si>
  <si>
    <t>School House
Ringstead Road
Sedgeford
Hunstanton
Norfolk
PE36 5NQ</t>
  </si>
  <si>
    <t>Erection of Detached Cottage, following Demolition of Existing Garage</t>
  </si>
  <si>
    <t>23/00715/F</t>
  </si>
  <si>
    <t>Sedgeford Historical And Archeological Project
Cole Green
Sedgeford
Norfolk
PE36 5LS</t>
  </si>
  <si>
    <t>VARIATION OF CONDITION 2 OF PLANNING PERMISSION 22/00106/F: Change of use from office to residential unit</t>
  </si>
  <si>
    <t>22/00037/F</t>
  </si>
  <si>
    <t>Barn15 New RoadShouldhamKINGS LYNNNorfolkPE33 0DF, Shouldham</t>
  </si>
  <si>
    <t>VARIATION OF CONDITION 2 OF PLANNING PERMISSION 19/01832/F: Proposed conversion of existing barn into a one residential dwelling and construction of a garage</t>
  </si>
  <si>
    <t>15/01162/F</t>
  </si>
  <si>
    <t>Anchor Park Station Road Snettisham Norfolk PE31 7QL, Snettisham</t>
  </si>
  <si>
    <t>Demolition of existing unused clubroom and construction of new bungalow</t>
  </si>
  <si>
    <t>14/00600/F</t>
  </si>
  <si>
    <t>81 Lynn Road Snettisham King's Lynn Norfolk PE31 7QA, Snettisham</t>
  </si>
  <si>
    <t>Construction of a single storey dwelling including alterations to existing garden and amenity spaces</t>
  </si>
  <si>
    <t>21/00776/F</t>
  </si>
  <si>
    <t>82 Station RoadSnettishamKing's LynnNorfolkPE31 7QS, Snettisham</t>
  </si>
  <si>
    <t>Construction of dwelling and revised boundary treatment to existing dwelling</t>
  </si>
  <si>
    <t>20/00787/F</t>
  </si>
  <si>
    <t>5 Pedlars MewsSchool RoadSnettishamKINGS LYNNNorfolkPE31 7XQ, Snettisham</t>
  </si>
  <si>
    <t>Change of use from A1 retail to C3 dwelling self contained residential flat</t>
  </si>
  <si>
    <t>21/00303/F</t>
  </si>
  <si>
    <t>Field To Southern Side of
Beach Road
Snettisham
Norfolk</t>
  </si>
  <si>
    <t>New farm house to serve Paper Hall Farm, including revised entrance track, new services and drainage</t>
  </si>
  <si>
    <t>21/01090/RM</t>
  </si>
  <si>
    <t>Land Behind 76 Station RoadSnettishamKing's LynnNorfolkPE31 7QW, Snettisham</t>
  </si>
  <si>
    <t>RESERVED MATTERS: Construction of dwelling</t>
  </si>
  <si>
    <t>21/01705/F</t>
  </si>
  <si>
    <t>Poppyfields Retail ParkPoppyfields DriveSnettishamNorfolk, Snettisham</t>
  </si>
  <si>
    <t>VARIATION OF CONDITION 1 OF PLANNING PERMISSION 21/00051/F: To amend drawings</t>
  </si>
  <si>
    <t>21/02209/PACU6</t>
  </si>
  <si>
    <t>11 Poppyfields Retail ParkPoppyfields DriveSnettishamKINGS LYNNNorfolkPE31 7UD, Snettisham</t>
  </si>
  <si>
    <t>Prior Notification: Change of use of first floor retail store area to 1No. residential flat.</t>
  </si>
  <si>
    <t>22/00242/F</t>
  </si>
  <si>
    <t>Woodland Immediately NW of 7 And 8Norton HillSnettishamNorfolk, Snettisham</t>
  </si>
  <si>
    <t>VARIATION OF CONDITION 2 of Planning Permission 20/00488/F: To amend drawings.</t>
  </si>
  <si>
    <t>21/01832/F</t>
  </si>
  <si>
    <t>Garages Rear of Fish &amp; Chip ShopAlma RoadSnettishamNorfolk, Snettisham</t>
  </si>
  <si>
    <t>Demolition of the existing commercial unit and triple garage and erection of two semi-detached dwellings, provision of car parking and associated hard and soft landscaping.</t>
  </si>
  <si>
    <t>21/02140/F</t>
  </si>
  <si>
    <t>Sutton Lea Manor4 Bircham RoadSnettishamNorfolkPE31 7NF, Snettisham</t>
  </si>
  <si>
    <t>Conversion and extension of barn into residential dwelling and proposed access.</t>
  </si>
  <si>
    <t>22/02062/O</t>
  </si>
  <si>
    <t>Land East of
Melody
38 Common Road
Snettisham
King's Lynn
Norfolk
PE31 7PF</t>
  </si>
  <si>
    <t>Outline application with some matters reserved for proposed single storey bungalow</t>
  </si>
  <si>
    <t>22/02288/F</t>
  </si>
  <si>
    <t>Land S Carrstone Crescent And W of Sweetbriar Close
Poppyfields Drive
Snettisham
Norfolk
PE31 7FR</t>
  </si>
  <si>
    <t>Proposed dwelling and garage including change of use from class E(a) to class C3 following the subdivision of the site.</t>
  </si>
  <si>
    <t>23/01562/F</t>
  </si>
  <si>
    <t>Plot 1
Norton Hill
Snettisham
Norfolk</t>
  </si>
  <si>
    <t>Variation of Condition 2, 11 and 12 of Planning Permission 21/02479/F: Construction of a single bespoke dwelling and associated works (amended design)</t>
  </si>
  <si>
    <t>23/01561/F</t>
  </si>
  <si>
    <t>Woodland North West of 7 - 8 (Plot 2)
Snettisham
King's Lynn
Norfolk
PE31 7LZ</t>
  </si>
  <si>
    <t>Variation of Condition 2, 11 and 12 of Planning Permission 21/02310/F: VARIATION OF CONDITION 2: 19/02079/F - Proposed new Dwelling</t>
  </si>
  <si>
    <t>15/00293/F</t>
  </si>
  <si>
    <t>Stone House 31 Grimston Road South Wootton King's Lynn Norfolk PE30 3HT, South Wootton</t>
  </si>
  <si>
    <t>Proposed construction of two detached dwellings and formation of new vehicular access</t>
  </si>
  <si>
    <t>12/00715/F</t>
  </si>
  <si>
    <t>4 Priory Lane South Wootton King's Lynn Norfolk PE30 3JF, South Wootton</t>
  </si>
  <si>
    <t>Proposed construction of new residential dwelling</t>
  </si>
  <si>
    <t>16/01188/F</t>
  </si>
  <si>
    <t>Amara92 Grimston RoadSouth WoottonKing's LynnNorfolkPE30 3NS, South Wootton</t>
  </si>
  <si>
    <t>Proposed replacement dwelling including detached garage and associated works</t>
  </si>
  <si>
    <t>20/01115/O</t>
  </si>
  <si>
    <t>Trefusis10 Sandy LaneSouth WoottonKing's LynnNorfolkPE30 3NX, South Wootton</t>
  </si>
  <si>
    <t>Outline Application all matters reserved: Demolition of existing dwelling and construction of 2No new dwellings</t>
  </si>
  <si>
    <t>20/01470/F</t>
  </si>
  <si>
    <t>The Limes8 Church LaneSouth WoottonNorfolkPE30 3LJ, South Wootton</t>
  </si>
  <si>
    <t>New dwelling to the west (revised design)</t>
  </si>
  <si>
    <t>21/01276/F</t>
  </si>
  <si>
    <t>North of 77 Castle Rising RoadSouth WoottonKing's LynnNorfolkPE30 3JA, South Wootton</t>
  </si>
  <si>
    <t>Construction of two detached dwellings and garages.</t>
  </si>
  <si>
    <t>21/02210/F</t>
  </si>
  <si>
    <t>Construction of a single dwelling</t>
  </si>
  <si>
    <t>22/00383/O</t>
  </si>
  <si>
    <t>24 Grimston RoadSouth WoottonKing's LynnNorfolkPE30 3HX, South Wootton</t>
  </si>
  <si>
    <t>Proposed two storey dwelling and associated garage/parking</t>
  </si>
  <si>
    <t>21/01004/F</t>
  </si>
  <si>
    <t>Land Accessed W of 90 Grimston Road And W of 4 &amp; 6 Green LaneGrimston RoadSouth WoottonNorfolk, South Wootton</t>
  </si>
  <si>
    <t>2 No. New Dwellings</t>
  </si>
  <si>
    <t>22/00171/O</t>
  </si>
  <si>
    <t>OUTLINE APPLICATION WITH ALL MATTERS RESERVED: Demolition Existing Building and Construction of 2 No New Dwellings.</t>
  </si>
  <si>
    <t>22/01239/O</t>
  </si>
  <si>
    <t>Land Rear of 22 Grimston Road
Grimston Road
South Wootton
Norfolk</t>
  </si>
  <si>
    <t>Proposed dwelling and associated garage/parking</t>
  </si>
  <si>
    <t>22/01474/O</t>
  </si>
  <si>
    <t>Playters
8 Common Lane
South Wootton
King's Lynn
Norfolk
PE30 3HW</t>
  </si>
  <si>
    <t>OUTLINE WITH ALL MATTERS RESERVED: Proposed Residential dwelling following subdivision of site</t>
  </si>
  <si>
    <t>23/00356/F</t>
  </si>
  <si>
    <t>Land To the South of 9 And N of Oxborough Drive
Green Lane
South Wootton
Norfolk</t>
  </si>
  <si>
    <t>VARIATION OF CONDITION 1 OF PLANNING CONSENT 22/01207/RM: Reserved Matters: Proposed 4 No. Dwellings</t>
  </si>
  <si>
    <t>23/01074/F</t>
  </si>
  <si>
    <t>Cattistock 83 Nursery Lane
South Wootton
Norfolk
PE30 3NB</t>
  </si>
  <si>
    <t>23/01185/O</t>
  </si>
  <si>
    <t>Creekside
75 Nursery Lane
South Wootton
Norfolk
PE30 3NA</t>
  </si>
  <si>
    <t>OUTLINE WITH SOME MATTERS RESERVED: Construction of 2 storey dwelling, garage and associated works.</t>
  </si>
  <si>
    <t>23/01177/F</t>
  </si>
  <si>
    <t>Merilyn
144 Grimston Road
South Wootton
King's Lynn
Norfolk
PE30 3PB</t>
  </si>
  <si>
    <t>Demolition of No.144 Grimston Road and replacement with 2no.dwellings</t>
  </si>
  <si>
    <t>15/00113/F</t>
  </si>
  <si>
    <t>Little Ouse Farm Brandon Creek Southery Norfolk PE38 0PR, Southery</t>
  </si>
  <si>
    <t>Replacement dwelling</t>
  </si>
  <si>
    <t>17/00207/F</t>
  </si>
  <si>
    <t>Nicholson Machinery 1 Westgate StreetSoutheryDownham MarketNorfolkPE38 0PA, Southery</t>
  </si>
  <si>
    <t>Conversion of existing office to visitor accommodation including one bedroom worker flat</t>
  </si>
  <si>
    <t>17/01763/RM</t>
  </si>
  <si>
    <t>8 Church Lane Southery Downham MarketNorfolkPE38 0NE, Downham Market</t>
  </si>
  <si>
    <t>Reserved Matters Application for construction of three dwellings following demolition of one existing building and agricultural shed</t>
  </si>
  <si>
    <t>19/00968/O</t>
  </si>
  <si>
    <t>Service Station14 Westgate StreetSoutheryNorfolkPE38 0PA, Southery</t>
  </si>
  <si>
    <t>OUTLINE APPLICATION SOME MATTERS RESERVED: Demolition of existing vehicle repair facility, clearance of the site and erection of 4 no dwelling houses with access road and parking areas</t>
  </si>
  <si>
    <t>20/02130/F</t>
  </si>
  <si>
    <t>The Old Rectory3 Churchgate StreetSoutheryDownham MarketNorfolkPE38 0ND, Southery</t>
  </si>
  <si>
    <t>Erection of 4 bedroom dwelling including new access drive, garage, landscaping and retaining wall</t>
  </si>
  <si>
    <t>21/00842/O</t>
  </si>
  <si>
    <t>13 Mill LaneSoutheryDownham MarketNorfolkPE38 0NF, Southery</t>
  </si>
  <si>
    <t>OUTLINE APPLICATION ALL MATTERS RESERVED: Proposed dwelling</t>
  </si>
  <si>
    <t>22/01136/F</t>
  </si>
  <si>
    <t>Tanglewood
31 Lynn Road
Southery
Downham Market
Norfolk
PE38 0HU</t>
  </si>
  <si>
    <t>Construction of one dwelling, including new access</t>
  </si>
  <si>
    <t>23/01693/F</t>
  </si>
  <si>
    <t>Blackbarn Drove
Ringmore Road
Southery
Norfolk</t>
  </si>
  <si>
    <t>Proposed erection of cottage and barn/carport with rear garden including the creation of ponds.</t>
  </si>
  <si>
    <t>23/02301/F</t>
  </si>
  <si>
    <t>1 Westgate Street
Southery
Downham Market
Norfolk
PE38 0PA</t>
  </si>
  <si>
    <t>\\Conversion of Existing building into 3off flats and a Village building</t>
  </si>
  <si>
    <t>14/00795/F</t>
  </si>
  <si>
    <t>9 the Hollow Stoke Ferry Norfolk PE33 9UU, Stoke Ferry</t>
  </si>
  <si>
    <t>Application for the erection of a single storey house on plot with full planning permission</t>
  </si>
  <si>
    <t>20/01985/O</t>
  </si>
  <si>
    <t>Land Between 11 And 12 Either Side of FootpathBuckenham DriveStoke FerryKing's LynnNorfolkPE33 9SG, Stoke Ferry</t>
  </si>
  <si>
    <t>OUTLINE APPLICATION ALL MATTERS RESERVED: Proposed semi-detached houses</t>
  </si>
  <si>
    <t>21/01226/F</t>
  </si>
  <si>
    <t>Land S of 4A To 7AFurlong RoadStoke FerryNorfolk, Stoke Ferry</t>
  </si>
  <si>
    <t>Proposed two-storey new dwelling with garage</t>
  </si>
  <si>
    <t>21/01415/F</t>
  </si>
  <si>
    <t>Dukes Head1 Wretton RoadStoke FerryNorfolk, Stoke Ferry</t>
  </si>
  <si>
    <t>Change of use to create 4 new dwellings and new 4 bay garage block</t>
  </si>
  <si>
    <t>21/01683/RM</t>
  </si>
  <si>
    <t>Land Off Little LaneStoke FerryNorfolk, Stoke Ferry</t>
  </si>
  <si>
    <t>Reserved Matters: Three bedroom bungalow</t>
  </si>
  <si>
    <t>Stow Bardolph</t>
  </si>
  <si>
    <t>09/01667/RM</t>
  </si>
  <si>
    <t>Land To The East Of Waverley Farm West Head Road Stow Bridge Norfolk PE34 3NP, Stow Bridge</t>
  </si>
  <si>
    <t>Reserved Matters Application:  Construction of 3 two storey dwellings (three plots)</t>
  </si>
  <si>
    <t>16/00284/F</t>
  </si>
  <si>
    <t>Adjacent 196 the Drove Barroway Drove Norfolk PE38 0AL, Barroway Drove</t>
  </si>
  <si>
    <t>Construction of three detached dwellings</t>
  </si>
  <si>
    <t>16/01035/F</t>
  </si>
  <si>
    <t>Land Between 38 And 58 the Drove Barroway Drove Norfolk PE38 0AJ, Barroway Drove</t>
  </si>
  <si>
    <t>Construction of three dwellings (amended to include Plot 3 garage and access)</t>
  </si>
  <si>
    <t>17/00454/RM</t>
  </si>
  <si>
    <t>South of Willow BankThe CausewayStow BridgeNorfolk, Stow Bridge</t>
  </si>
  <si>
    <t>RESERVED MATTERS: Proposed two dwellings</t>
  </si>
  <si>
    <t>19/00077/F</t>
  </si>
  <si>
    <t>Land At16 The DroveBarroway DroveNorfolkPE38 0AJ, Stow Bardolph</t>
  </si>
  <si>
    <t>Construction of one dwelling house and detached double garage</t>
  </si>
  <si>
    <t>19/00876/F</t>
  </si>
  <si>
    <t>66 The DroveBarroway DroveDOWNHAM MARKETNorfolkPE38 0AJ, Stow Bardolph</t>
  </si>
  <si>
    <t>Construction of a 2 bedroom chalet bungalow with integral garage</t>
  </si>
  <si>
    <t>19/02184/PACU3</t>
  </si>
  <si>
    <t>Scariff FarmStow RoadOutwellWisbechNorfolkPE14 8QL, Stow Bardolph</t>
  </si>
  <si>
    <t>Prior approval for a change of use from an agricultural building to two dwelling houses</t>
  </si>
  <si>
    <t>19/01730/RM</t>
  </si>
  <si>
    <t>Land Between Meadow End And The BirchesCuckoo RoadStow BridgeNorfolk, Stow Bardolph</t>
  </si>
  <si>
    <t>Reserved Matters: Plot 2 - New Dwelling</t>
  </si>
  <si>
    <t>20/01480/RM</t>
  </si>
  <si>
    <t>Horseshoe Farm241 The DroveBarroway DroveNorfolkPE38 0AN, Stow Bardolph</t>
  </si>
  <si>
    <t>20/01024/F</t>
  </si>
  <si>
    <t>The Baptist Chapel7A Gooding CloseStow BridgeNorfolk, Stow Bardolph</t>
  </si>
  <si>
    <t>Change of use from an art studio and holiday home to a detached residential unit</t>
  </si>
  <si>
    <t>20/01426/F</t>
  </si>
  <si>
    <t>Land Adjacent To122 The DroveBarroway DroveNorfolkPE38 0AL, Stow Bardolph</t>
  </si>
  <si>
    <t>21/00811/F</t>
  </si>
  <si>
    <t>Land SE of 233 And NW 224The DroveBarroway DroveNorfolk, Stow Bardolph</t>
  </si>
  <si>
    <t>Proposed 2 storey 4 bed dwelling house with detached cart lodge including hard and soft landscaping</t>
  </si>
  <si>
    <t>21/00064/F</t>
  </si>
  <si>
    <t>Land Between 263 And 269The DroveBarroway DroveNorfolk, Stow Bardolph</t>
  </si>
  <si>
    <t>Single dwelling, driveway access, associated parking to front and rear, temporary caravan accomodation, stables and barn</t>
  </si>
  <si>
    <t>21/00728/F</t>
  </si>
  <si>
    <t>The BirchesCuckoo RoadStow BridgeKINGS LYNNNorfolkPE34 3NY, Stow Bardolph</t>
  </si>
  <si>
    <t>Replacement garage with annexe above &amp; temporary static caravan during construction works</t>
  </si>
  <si>
    <t>21/01757/O</t>
  </si>
  <si>
    <t>275 The DroveBarroway DroveDownham MarketNorfolkPE38 0AN, Stow Bardolph</t>
  </si>
  <si>
    <t>Outline application: Proposed Residential Development of Two New Dwellings</t>
  </si>
  <si>
    <t>21/02195/RM</t>
  </si>
  <si>
    <t>B W Mack Machinery Ltd Shrub House Farm154 The DroveBarroway DroveNorfolkPE38 0AL, Stow Bardolph</t>
  </si>
  <si>
    <t>RESERVED MATTERS: Construction of new dwelling</t>
  </si>
  <si>
    <t>21/02184/O</t>
  </si>
  <si>
    <t>Land Between 41 And 45 Low RoadLow RoadStow BridgeKINGS LYNNNorfolkPE34 3PE, Stow Bardolph</t>
  </si>
  <si>
    <t>OUTLINE APPLICATION WITH SOME MATTERS RESERVED: Site for construction of one dwelling and garage</t>
  </si>
  <si>
    <t>22/00741/F</t>
  </si>
  <si>
    <t>Treetops124 The DroveBarroway DroveDOWNHAM MARKETNorfolkPE38 0AL, Stow Bardolph</t>
  </si>
  <si>
    <t>Construction of Dwelling (Revised proposal 20/01426/F)</t>
  </si>
  <si>
    <t>22/01702/RM</t>
  </si>
  <si>
    <t>20 Hootens Row
Barroway Drove
Downham Market
Norfolk
PE38 0AH</t>
  </si>
  <si>
    <t>Reserved matters application for one dwelling</t>
  </si>
  <si>
    <t>23/00043/F</t>
  </si>
  <si>
    <t>Land Between 212 - 218 the Drove
Barroway Drove
DOWNHAM MARKET
Norfolk
PE38 0AN</t>
  </si>
  <si>
    <t>VARIATION OF CONDITIONS 1, 3, 4, 5 AND 9 OF PERMISSION 21/00787/RM: Reserved matters application for proposed 2 storey dwelling</t>
  </si>
  <si>
    <t>23/00946/F</t>
  </si>
  <si>
    <t>The Old Barns
Stow Road
Outwell
Norfolk</t>
  </si>
  <si>
    <t>Works relating to 3 barns, central barn to be demolished. Two remaining barns to be demolished and rebuilt on the same footprint to create 3 dwellings. Barn 1 to be rebuilt as 2 dwellings. Barn 2 to be demolished. Barn 3 to be rebuilt as 1 dwelling</t>
  </si>
  <si>
    <t>21/00339/F</t>
  </si>
  <si>
    <t>Loxwood2 Tattersett RoadSyderstoneKing's LynnNorfolkPE31 8SA, Syderstone</t>
  </si>
  <si>
    <t>Construction of 2 dwelling houses following demolition of existing bungalow</t>
  </si>
  <si>
    <t>16/00576/F</t>
  </si>
  <si>
    <t>Holborn Hive48 Orange Row RoadTerrington St ClementKing's LynnNorfolkPE34 4PD, Terrington St Clement</t>
  </si>
  <si>
    <t>Proposed new dwelling and garage</t>
  </si>
  <si>
    <t>19/00353/PACU3</t>
  </si>
  <si>
    <t>Fenland LodgeRace Course RoadTerrington St ClementKing's LynnNorfolkPE34 4JH, Terrington St. Clement</t>
  </si>
  <si>
    <t>Prior Notification: change of use of agricultural building to dwelling</t>
  </si>
  <si>
    <t>19/01134/PACU3</t>
  </si>
  <si>
    <t>Beacon Hill FarmBeacon Hill LaneTerrington St ClementKing's LynnNorfolkPE34 4LT, Terrington St. Clement</t>
  </si>
  <si>
    <t>Prior notification for proposed change of use from agricultural building to a dwelling house for Unit B (Schedule 2, Part 3, Class Q)</t>
  </si>
  <si>
    <t>19/01135/PACU3</t>
  </si>
  <si>
    <t>Prior Approval for a proposed change of use from agricultural building to dwelling house for Unit A (Schedule 2, Part 3, Class Q)</t>
  </si>
  <si>
    <t>19/01658/F</t>
  </si>
  <si>
    <t>Chase Cottage12 Lynn RoadTerrington St ClementKing's LynnNorfolkPE34 4JX, Terrington St Clements</t>
  </si>
  <si>
    <t>One residential dwelling with detached garage</t>
  </si>
  <si>
    <t>21/01846/RM</t>
  </si>
  <si>
    <t>Adj. 40Marshland StreetTerrington St ClementNorfolkPE34 4NE, Terrington St Clement</t>
  </si>
  <si>
    <t>Reserved Matters Application for Plots 2 and 3 only</t>
  </si>
  <si>
    <t>21/01728/F</t>
  </si>
  <si>
    <t>7 &amp; 8 Church BankTerrington St ClementKing's LynnNorfolkPE34 4NA, Terrington St Clement</t>
  </si>
  <si>
    <t>Variation of Condition 11 attached to Planning Permission 19/00601/F: Redevelopment of site for 3 No. dwellings following the demolition of No 7 and 8</t>
  </si>
  <si>
    <t>22/00809/F</t>
  </si>
  <si>
    <t>Commercial Buildings W of 4850 Tuxhill RoadTerrington St ClementNorfolk, Terrington St. Clement</t>
  </si>
  <si>
    <t>Conversion of the existing barn, which currently has Class Q approval, on site to a residential dwelling.</t>
  </si>
  <si>
    <t>22/00945/F</t>
  </si>
  <si>
    <t>100 Churchgate Way
Terrington St Clement
KINGS LYNN
Norfolk
PE34 4LZ</t>
  </si>
  <si>
    <t>Conversion and change of use of detached Barn structure to a Residential Dwelling</t>
  </si>
  <si>
    <t>22/00967/F</t>
  </si>
  <si>
    <t>Antwerp House
66 Marsh Road
Terrington St Clement
King's Lynn
Norfolk
PE34 4LA</t>
  </si>
  <si>
    <t>Conversion of barn to dwelling and formation of driveway</t>
  </si>
  <si>
    <t>22/01019/PACU3</t>
  </si>
  <si>
    <t>Green Marsh Farm Barn
Green Marsh Road
Terrington St Clement
Norfolk</t>
  </si>
  <si>
    <t>Notification for Prior Approval for change of use of agricultural building to two dwellings (Schedule 2, Part 3, Class Q)</t>
  </si>
  <si>
    <t>22/01065/F</t>
  </si>
  <si>
    <t>Land W of 1 And 1A Eastgate Lane
Sutton Road
Terrington St Clement
Norfolk</t>
  </si>
  <si>
    <t>Replacement of barn (approved for conversion) with new barn type dwelling house</t>
  </si>
  <si>
    <t>22/01307/RM</t>
  </si>
  <si>
    <t>Plot 1 Adj 40
Marshland Street
Terrington St Clement
KINGS LYNN
Norfolk
PE34 4NE</t>
  </si>
  <si>
    <t>Reserved Matters Application for Plot 1 only</t>
  </si>
  <si>
    <t>22/01770/F</t>
  </si>
  <si>
    <t>Waterlow Nursery
Waterlow Road
Terrington St Clement
King's Lynn
Norfolk
PE34 4PS</t>
  </si>
  <si>
    <t>REMOVAL OF CONDITION 6 OF PLANNING PERMISSION 19/00743/O: Outline Application for 2 storey dwelling in association with adjacent manufacturing and retail window business</t>
  </si>
  <si>
    <t>22/01881/PACU3</t>
  </si>
  <si>
    <t>Ruin / Barn And Land NE of Formerly Four Winds And Marlian And W of 112A Jankin Lane
Jankin Lane
Terrington St Clement
Norfolk</t>
  </si>
  <si>
    <t>Notification for Prior Approval: Proposed conversion of an agricultural barn into a single dwelling house (Schedule 2, Part 3, Class Q)</t>
  </si>
  <si>
    <t>22/00914/F</t>
  </si>
  <si>
    <t>51 Chapel Road
Terrington St Clement
King's Lynn
Norfolk
PE34 4NL</t>
  </si>
  <si>
    <t>VARIATION OF CONDITION 2 OF PLANNING PERMISSION 20/01776/F: Construction of single dwelling</t>
  </si>
  <si>
    <t>22/01738/O</t>
  </si>
  <si>
    <t>Threeways
77 Wanton Lane
Terrington St Clement
King's Lynn
Norfolk
PE34 4NP</t>
  </si>
  <si>
    <t>OUTLINE WITH ALL MATTERS RESERVED: Proposed new dwelling</t>
  </si>
  <si>
    <t>21/00690/F</t>
  </si>
  <si>
    <t>Bella Close
Terrington St John
Norfolk</t>
  </si>
  <si>
    <t>Proposed Chalet Dwelling</t>
  </si>
  <si>
    <t>22/00153/F</t>
  </si>
  <si>
    <t>Land South ofSchool RoadTerrington St JohnNorfolk, Terrington St. John</t>
  </si>
  <si>
    <t>Construction of 2 number self build dwellings</t>
  </si>
  <si>
    <t>Thornham</t>
  </si>
  <si>
    <t>18/01396/F</t>
  </si>
  <si>
    <t>CaldeneHigh StreetThornhamNorfolkPE36 6LY, Thornham</t>
  </si>
  <si>
    <t>Variation of condition 2 of planning permission 09/01545/F - construction of three dwellings: to amend previously approved drawings</t>
  </si>
  <si>
    <t>21/00159/F</t>
  </si>
  <si>
    <t>LingwoodHigh StreetThornhamHunstantonNorfolkPE36 6LX, Thornham</t>
  </si>
  <si>
    <t>Construction of a new dwelling including annex and separate garage following demolition of existing dwelling</t>
  </si>
  <si>
    <t>21/02468/F</t>
  </si>
  <si>
    <t>York HouseHigh StreetThornhamHunstantonNorfolkPE36 6LY, Thornham</t>
  </si>
  <si>
    <t>Variation of condition 2 of planning permission 18/00267/F to amend drawings</t>
  </si>
  <si>
    <t>22/00369/F</t>
  </si>
  <si>
    <t>Quavers
High Street
Thornham
Norfolk</t>
  </si>
  <si>
    <t>Variation of Condition 2 of Planning Permission 21/00579/F: Variation of Condition 2 of Planning Permission 20/00871/F: Demolition of existing dwelling and construction of 3 replacement dwellings</t>
  </si>
  <si>
    <t>22/01814/F</t>
  </si>
  <si>
    <t>Quavers
High Street
Thornham
Hunstanton
Norfolk
PE36 6LY</t>
  </si>
  <si>
    <t>Variation of Condiiton 1 of Planning Permission 22/00369/F to allow alterations to Plot 3</t>
  </si>
  <si>
    <t>23/01238/F</t>
  </si>
  <si>
    <t>Lombardy
High Street
Thornham
Hunstanton
Norfolk
PE36 6LX</t>
  </si>
  <si>
    <t>Remove Condition 1 and Variation of Conditions 2,3,4,5,11,14 and 15 of Planning Permisison 22/01913/F: Construction of 2 new dwellings following demolition of existing dwelling</t>
  </si>
  <si>
    <t>14/01776/F</t>
  </si>
  <si>
    <t>The Haven Church Lane Tilney All Saints King's Lynn Norfolk PE34 4SH, Tilney All Saints</t>
  </si>
  <si>
    <t>Construction of a (pair) of detached dwellings</t>
  </si>
  <si>
    <t>23/02078/F</t>
  </si>
  <si>
    <t>Shoreboat Farm
Lynn Road
Tilney All Saints
King's Lynn
Norfolk
PE34 4SD</t>
  </si>
  <si>
    <t>PROPOSED DEMOLITION OF EXISTING AGRICULTURAL BARN (WHICH HAS APPROVAL FOR 1no. RESIDENTIAL DWELLING 22/02041/PACU3) TO ERECT 1no RESIDENTIAL DWELLING.</t>
  </si>
  <si>
    <t>Tilney St. Lawrence</t>
  </si>
  <si>
    <t>15/00993/RM</t>
  </si>
  <si>
    <t>Melmont Chapel Road Tilney Fen End Tilney St Lawrence Norfolk PE14 8JL, Tilney St Lawrence</t>
  </si>
  <si>
    <t>Reserved Matters Application for proposed dwelling</t>
  </si>
  <si>
    <t>16/01352/F</t>
  </si>
  <si>
    <t>Land North of Salgate FarmIslington RoadTilney All SaintsNorfolk, Tilney All Saints</t>
  </si>
  <si>
    <t>Proposed stable/barn conversion (re-application following refusal 09/01175/F and appeal dismissal APP/V2635/A/2124630)</t>
  </si>
  <si>
    <t>21/00126/F</t>
  </si>
  <si>
    <t>Salgate BarnIslington RoadTilney All SaintsKINGS LYNNNorfolkPE34 4RY, Tilney St Lawrence</t>
  </si>
  <si>
    <t>Proposed demolition of existing agricultural barn (which has approval for 5no. residential dwellings 19/01098/PACU3) to erect 3no. residential dwelllings.  Proposed new access and re-designate area of concrete hardstanding to storage building yard.</t>
  </si>
  <si>
    <t>21/00123/F</t>
  </si>
  <si>
    <t>LandorChapel RoadTilney Fen EndTilney St LawrenceWISBECHNorfolkPE14 8JL, Tilney St Lawrence</t>
  </si>
  <si>
    <t>Proposed Replacement dwelling</t>
  </si>
  <si>
    <t>21/01524/F</t>
  </si>
  <si>
    <t>The Granary33 Church RoadTilney St LawrenceKINGS LYNNNorfolkPE34 4QQ, Tilney St Lawrence</t>
  </si>
  <si>
    <t>Proposed barn conversion to a single dwelling.</t>
  </si>
  <si>
    <t>21/01823/F</t>
  </si>
  <si>
    <t>Site Adjacent24 WestfieldsTilney St LawrenceKing's LynnNorfolkPE34 4QS, Tilney St Lawrence</t>
  </si>
  <si>
    <t>PROPOSED TWO STOREY NEW RESIDENTIAL DWELLING</t>
  </si>
  <si>
    <t>21/02455/F</t>
  </si>
  <si>
    <t>Land Off Church RoadTilney St LawrenceNorfolk, Tilney St Lawrence</t>
  </si>
  <si>
    <t>Construction of new dwelling (revised design)</t>
  </si>
  <si>
    <t>22/00800/F</t>
  </si>
  <si>
    <t>Salgate Barn
Islington Road
Tilney All Saints
KINGS LYNN
Norfolk
PE34 4RY</t>
  </si>
  <si>
    <t>VARIATION OF CONDITION 2 AND REMOVAL OF CONDITION 10 OF PLANNING PERMISSION 21/01409/F: DEMOLITION OF EXISTING AGRICULTURAL BARN AND STORAGE BUILDING, CONSTRUCTION OF TWO STOREY RESIDENTIAL DWELLING, RELOCATION OF EXISTING CARPORT, REPLACEMENT BOUNDARY WA</t>
  </si>
  <si>
    <t>22/00343/F</t>
  </si>
  <si>
    <t>97 High Road
Tilney cum Islington
Norfolk
PE34 3BL</t>
  </si>
  <si>
    <t>New Dwelling within garden of No. 97</t>
  </si>
  <si>
    <t>22/02313/F</t>
  </si>
  <si>
    <t>Land N of 63 And S of 67
High Road
Tilney cum Islington
Norfolk</t>
  </si>
  <si>
    <t>New Dwelling</t>
  </si>
  <si>
    <t>22/02179/F</t>
  </si>
  <si>
    <t>22 Westfields
Tilney St Lawrence
King's Lynn
Norfolk
PE34 4QS</t>
  </si>
  <si>
    <t>Proposed dwelling and single garage and the use of the existing steel framed garage/workshop by the proposed dwelling for incidental purposes.</t>
  </si>
  <si>
    <t>23/00885/F</t>
  </si>
  <si>
    <t>Land And Former Semi Detached Cottage Buildings At 30 And 32Church RoadTilney St LawrenceNorfolk</t>
  </si>
  <si>
    <t>Construction of new dwelling, detached garage and associated works</t>
  </si>
  <si>
    <t>12/01677/F</t>
  </si>
  <si>
    <t>Barn Adjacent To Lode Hall Silt Road Three Holes Norfolk, Three Holes</t>
  </si>
  <si>
    <t>17/01024/PACU3</t>
  </si>
  <si>
    <t>Barn At Lode HallSilt RoadThree HolesNorfolkPE14 9JW, Three Holes</t>
  </si>
  <si>
    <t>Prior Notification: Change of use from agricultural building to dwellinghouse</t>
  </si>
  <si>
    <t>18/00176/F</t>
  </si>
  <si>
    <t>The BarnLow SideUpwellNorfolkPE14 9BB, Upwell</t>
  </si>
  <si>
    <t>Proposed barn conversion to dwelling and extension</t>
  </si>
  <si>
    <t>18/02161/PACU7</t>
  </si>
  <si>
    <t>Storage BuildingPius DroveUpwellNorfolk, Upwell</t>
  </si>
  <si>
    <t>Prior Notification: Change of use from storage and distribution buildings (B8) to a dwelling house (C3)</t>
  </si>
  <si>
    <t>19/00287/F</t>
  </si>
  <si>
    <t>31 Dovecote RoadUpwellWisbechNorfolkPE14 9HB, Upwell</t>
  </si>
  <si>
    <t>Demolition of existing single-storey building and erection of 2-storey dwelling</t>
  </si>
  <si>
    <t>19/00588/F</t>
  </si>
  <si>
    <t>Riverdale Organic FarmPius DroveUpwellWisbechNorfolkPE14 9AL, Upwell</t>
  </si>
  <si>
    <t>Alterations and change of use of building and land to form dwelling and residential curtilage</t>
  </si>
  <si>
    <t>19/00130/NMA_1</t>
  </si>
  <si>
    <t>Plot 1225 Orchard GardensUpwellNorfolkPE14 9EQ, Upwell</t>
  </si>
  <si>
    <t>NON-MATERIAL AMENDMENT TO PLANNING CONSENT 19/00130/F: Erection of house and detached garage</t>
  </si>
  <si>
    <t>19/02135/F</t>
  </si>
  <si>
    <t>73 St Peters RoadUpwellWisbechNorfolkPE14 9EJ, Upwell</t>
  </si>
  <si>
    <t>Proposed two storey house</t>
  </si>
  <si>
    <t>21/00557/F</t>
  </si>
  <si>
    <t>Land North East of 73St Peters RoadUpwellNorfolk, Upwell</t>
  </si>
  <si>
    <t>Part single storey, and part two storey dwelling with detached double garage</t>
  </si>
  <si>
    <t>22/00659/PACU3</t>
  </si>
  <si>
    <t>Barn Rear of BurnsallSquires DroveThree HolesWisbechNorfolkPE14 9JY, Upwell</t>
  </si>
  <si>
    <t>Notification for Prior Approval for Change of Use of Agricultural Building to Dwellinghouse (Schedule 2, Part 3, Class Q).</t>
  </si>
  <si>
    <t>22/00188/O</t>
  </si>
  <si>
    <t>53 Croft Road
Upwell
Wisbech
Norfolk
PE14 9HE</t>
  </si>
  <si>
    <t>OUTLINE APPLICATION WITH SOME MATTERS RESERVED: Residential development - 4 dwellings, involving the demolitions of the existing dwellings and commercial buildings on the site</t>
  </si>
  <si>
    <t>22/01625/F</t>
  </si>
  <si>
    <t>Land South of 31 School Road
Upwell
Wisbech
Norfolk
PE14 9EW</t>
  </si>
  <si>
    <t>Variation of Condition 17 of Planning Permission 21/01351/F: Re-submission of expired planning re: 17/01078/F to allow residential development of 4 dwellings</t>
  </si>
  <si>
    <t>22/01830/F</t>
  </si>
  <si>
    <t>Barn And Land Between 100 And 114 Opposite 113
Church Drove
Outwell
Norfolk</t>
  </si>
  <si>
    <t>Demolition of barn and construction of a new dwelling and access</t>
  </si>
  <si>
    <t>23/00035/PACU3</t>
  </si>
  <si>
    <t>Agricultural Buildings N of 16
Baptist Road
Upwell
Norfolk</t>
  </si>
  <si>
    <t>Land And Buildings Immediately S of 5
Pinfold Road
Upwell
Wisbech
Norfolk
PE14 9DZ</t>
  </si>
  <si>
    <t>Residential development - Four new dwellings, involving the demolition of three farm buildings.</t>
  </si>
  <si>
    <t>23/00551/RM</t>
  </si>
  <si>
    <t>Plot To South of Number
19 Dovecote Road
Upwell
WISBECH
Norfolk
PE14 9HB</t>
  </si>
  <si>
    <t>Reserved Matters Application for one dwelling</t>
  </si>
  <si>
    <t>23/00027/F</t>
  </si>
  <si>
    <t>Land N of 136 And 138 E of 99
Small Lode
Upwell
Norfolk</t>
  </si>
  <si>
    <t>Erection of a single dwelling house and garage</t>
  </si>
  <si>
    <t>23/02010/F</t>
  </si>
  <si>
    <t>Long Beach Farm
Thurlands Drove
Upwell
Norfolk</t>
  </si>
  <si>
    <t>Conversion of agricultural building to 2 x residential dwellings to include proposed works to adjacent building for conversion into a garage</t>
  </si>
  <si>
    <t>15/00551/RM</t>
  </si>
  <si>
    <t>Pear Tree Cottage Chalk Road Walpole St Peter Norfolk PE14 7PG, Walpole St Peter</t>
  </si>
  <si>
    <t>Reserved Matters Application: Demolition of Pear Tree Cottage and construction of 3 No. detached dwellings</t>
  </si>
  <si>
    <t>10/00199/F</t>
  </si>
  <si>
    <t>The Old Telephone Exchange Kirk Road Walpole St Andrew Norfolk, Walpole St Andrew</t>
  </si>
  <si>
    <t>Construction of one dwelling following demolition of existing building</t>
  </si>
  <si>
    <t>14/00889/F</t>
  </si>
  <si>
    <t>Plot Adj Small Field Pigeon Street Walpole St Andrew Norfolk, Walpole St Andrew</t>
  </si>
  <si>
    <t>Proposed four bedroom house and double garage</t>
  </si>
  <si>
    <t>18/01769/F</t>
  </si>
  <si>
    <t>Atonement BarnNest Clarks CottagesBustards LaneWalpole St AndrewNorfolk, Walpole</t>
  </si>
  <si>
    <t>Convert barn into a dwelling</t>
  </si>
  <si>
    <t>19/00028/RM</t>
  </si>
  <si>
    <t>Hundred Acre WoodWisbech RoadWalpole St AndrewWisbechNorfolkPE14 7LH, Walpole</t>
  </si>
  <si>
    <t>Reserved Matters: Proposed 2No new dwellings</t>
  </si>
  <si>
    <t>20/01240/F</t>
  </si>
  <si>
    <t>Land AdjEastleighChalk RoadWalpole St PeterNorfolkPE14 7PG, Walpole</t>
  </si>
  <si>
    <t>Proposed detached dwelling</t>
  </si>
  <si>
    <t>21/00361/F</t>
  </si>
  <si>
    <t>Plot 4Eastlands BankWalpole St AndrewWISBECHNorfolkPE14 7LA, Walpole</t>
  </si>
  <si>
    <t>REMOVAL OR VARIATION OF CONDITION 1 OF PERMISSION 17/01846/RM: (RESERVED MATTERS) Construction of 4 dwellings</t>
  </si>
  <si>
    <t>21/00823/PACU3</t>
  </si>
  <si>
    <t>Holme FarmKing John BankWalpole St AndrewWisbechNorfolkPE14 7JS, Walpole</t>
  </si>
  <si>
    <t>Application to determine if prior approval is required for proposed change of use from agricultural store to 3 dwellings (Schedule 2, Part 3, Class Q)</t>
  </si>
  <si>
    <t>21/02287/F</t>
  </si>
  <si>
    <t>4 Lucky LaneWalpole St AndrewNorfolkPE14 7NX, Walpole</t>
  </si>
  <si>
    <t>Proposed dwelling on building plot</t>
  </si>
  <si>
    <t>21/01669/F</t>
  </si>
  <si>
    <t>Hill Farm
Hill Farm Lane
Walpole St Peter
Norfolk
PE14 7JQ</t>
  </si>
  <si>
    <t>Replacement of existing mobile dwelling unit with traditionally built permanent dwelling</t>
  </si>
  <si>
    <t>22/00893/F</t>
  </si>
  <si>
    <t>3 Lucky Lane
Walpole St Andrew
Norfolk</t>
  </si>
  <si>
    <t>Proposed new dwelling</t>
  </si>
  <si>
    <t>22/01376/F</t>
  </si>
  <si>
    <t>Plumridge Nurseries
Mill Road
Walpole St Peter
Wisbech
Norfolk
PE14 7QP</t>
  </si>
  <si>
    <t>REMOVAL OF CONDITION 5 OF PLANNING PERMISSION 20/01995/F: Proposed dwelling in association with horticultural business</t>
  </si>
  <si>
    <t>22/01722/F</t>
  </si>
  <si>
    <t>Walnut Tree Farm Walnut Road
Walpole St Peter
Norfolk
PE14 7NR</t>
  </si>
  <si>
    <t>demolition of existing stable block and construction of dwelling and garage</t>
  </si>
  <si>
    <t>23/01801/PACU3</t>
  </si>
  <si>
    <t>Birchwood
Mill Road
Walpole St Peter
Wisbech
Norfolk
PE14 7QW</t>
  </si>
  <si>
    <t>23/01814/O</t>
  </si>
  <si>
    <t>Land South of Applegate House
Walnut Road
Walpole St Peter
Norfolk</t>
  </si>
  <si>
    <t>OUTLINE APPLICATION WITH SOME MATTERS RESERVED FOR; Residential two storey building with 4 bedrooms and separate garage.</t>
  </si>
  <si>
    <t>23/02070/RM</t>
  </si>
  <si>
    <t>Land SE of Helian House And W of Walnut Tree Farm
Walnut Road
Walpole St Peter
Norfolk</t>
  </si>
  <si>
    <t>Application for reserved matters for site frontage and plots 3 and 6</t>
  </si>
  <si>
    <t>Walpole Cross Keys</t>
  </si>
  <si>
    <t>20/00355/F</t>
  </si>
  <si>
    <t>Land Between Bimbos Ark And 15Station RoadWalpole Cross KeysNorfolk, Walpole Cross Keys</t>
  </si>
  <si>
    <t>REMOVAL OR VARIATION OF CONDITION 7 OF PERMISSION 17/02324/O: Outline Application, residential development</t>
  </si>
  <si>
    <t>20/01147/RM</t>
  </si>
  <si>
    <t>Land S of Pitchers Transport And W of SunnysideMarket LaneWalpole St AndrewWisbechNorfolkPE14 7LU, Walpole Cross Keys</t>
  </si>
  <si>
    <t>Reserved Matters application: Construction of two dwellings</t>
  </si>
  <si>
    <t>20/01856/RM</t>
  </si>
  <si>
    <t>Oak And AshMarket LaneWalpole St AndrewWisbechNorfolkPE14 7LT, Walpole Cross Keys</t>
  </si>
  <si>
    <t>Reserved Matters:  Construction of 4 dwellings.</t>
  </si>
  <si>
    <t>23/00758/F</t>
  </si>
  <si>
    <t>Agricultural Building SE of Bradford House
Bustards Lane
Walpole St Andrew
Norfolk</t>
  </si>
  <si>
    <t>Demolition of existing agricultural barn (which has approval for 1no residential dwelling 20/01490/PACU3) to replace with a detached two storey dwelling</t>
  </si>
  <si>
    <t>23/00757/F</t>
  </si>
  <si>
    <t>Barn SE of Pochester Market Lane
Bustards Lane
Walpole St Andrew
Norfolk</t>
  </si>
  <si>
    <t>Demolition of existing agricultural barn (with approval for 1no residential dwelling 20/01733/PACU3) to replace with a detached two storey dwelling</t>
  </si>
  <si>
    <t>17/00615/F</t>
  </si>
  <si>
    <t>Barn West of Faulkner House
West Drove North
Walton Highway
Norfolk</t>
  </si>
  <si>
    <t>Conversion of barn to residential dwelling and detached car port</t>
  </si>
  <si>
    <t>18/01814/PACU3</t>
  </si>
  <si>
    <t>Agricultural Mill RoadWalpole HighwayNorfolk, Walpole Highway</t>
  </si>
  <si>
    <t>21/01437/F</t>
  </si>
  <si>
    <t>School CornerSchool RoadWalpole HighwayNorfolkPE14 7QQ, Walpole Highway</t>
  </si>
  <si>
    <t>Proposed dwelling and associated works</t>
  </si>
  <si>
    <t>22/00284/F</t>
  </si>
  <si>
    <t>Land At
Ratten Row
Walpole Highway
Norfolk</t>
  </si>
  <si>
    <t>1 x pair of semi-detached dwellings and associated garaging</t>
  </si>
  <si>
    <t>22/01090/F</t>
  </si>
  <si>
    <t>Trinity Hall Farm
Trinity Road
Walpole Highway
WISBECH
Norfolk
PE14 7SN</t>
  </si>
  <si>
    <t>Proposed farmhouse dwelling for farm's site manager</t>
  </si>
  <si>
    <t>23/00338/F</t>
  </si>
  <si>
    <t>Land Adjacent Its-Me
Ratten Row
Walpole Highway
WISBECH
Norfolk
PE14 7QH</t>
  </si>
  <si>
    <t>Proposed two storey dwelling to the side garden</t>
  </si>
  <si>
    <t>23/00744/F</t>
  </si>
  <si>
    <t>Sunset Farm
Lynn Road
Walpole Highway
WISBECH
Norfolk
PE14 7QX</t>
  </si>
  <si>
    <t>Proposed 4-bed single storey dwelling with room in roof involving demolition of existing building</t>
  </si>
  <si>
    <t>19/01979/PACU3</t>
  </si>
  <si>
    <t>Quarles9 Burrettgate RoadWalsokenWisbechNorfolkPE14 7BN, Walsoken</t>
  </si>
  <si>
    <t>Prior Notification: Change of use of agricultural buildings to two dwelling houses</t>
  </si>
  <si>
    <t>20/01179/F</t>
  </si>
  <si>
    <t>CamsiscanStation RoadWalsokenWISBECHNorfolkPE14 8DJ, Walsoken</t>
  </si>
  <si>
    <t>Demolition of an existing agricultural barn and a proposed new residential development will be constructed in its place</t>
  </si>
  <si>
    <t>21/00183/F</t>
  </si>
  <si>
    <t>The Stables
Wheatley Bank
Walsoken
Norfolk
PE14 7AZ</t>
  </si>
  <si>
    <t>Variation of conditions 2 and 3 for planning permission 18/00270/F to change drawing</t>
  </si>
  <si>
    <t>21/00981/F</t>
  </si>
  <si>
    <t>Land East of Tarrazona16 S-BendLynn RoadWalsokenNorfolkPE14 7AP, Walsoken</t>
  </si>
  <si>
    <t>2-storey 4-bed dwelling with attached double garage</t>
  </si>
  <si>
    <t>21/02006/F</t>
  </si>
  <si>
    <t>19 S-BendLynn RoadWalsokenWISBECHNorfolkPE14 7AP, Walsoken</t>
  </si>
  <si>
    <t>VARIATION OF CONDITIONS 2 AND 8 OF PLANNING PERMISSION 21/01002/F: Proposed 2-storey 4-bed dwelling &amp; detached double garage</t>
  </si>
  <si>
    <t>21/02397/F</t>
  </si>
  <si>
    <t>Rosalie Farm
Lynn Road
Walsoken
Norfolk
PE14 7DA</t>
  </si>
  <si>
    <t>Proposed conversion and extension of silos to form dwelling</t>
  </si>
  <si>
    <t>22/00250/F</t>
  </si>
  <si>
    <t>Erection of dwelling with attached double garage on building plot with extant planning permission</t>
  </si>
  <si>
    <t>22/01095/PACU3</t>
  </si>
  <si>
    <t>Paradise Farm97 Broadend RoadWalsokenNorfolkPE14 7BQ, Walsoken</t>
  </si>
  <si>
    <t>Notification for Prior Approval for Change of Use of existing barn to dwellinghouse (Schedule 2, Part 3, Class Q).</t>
  </si>
  <si>
    <t>21/01136/O</t>
  </si>
  <si>
    <t>Orchard Barn
7A Burrett Road
Walsoken
Norfolk
PE13 3RF</t>
  </si>
  <si>
    <t>OUTLINE ALL MATTERS RESERVED: Erection of 2No self build residential units</t>
  </si>
  <si>
    <t>21/02377/F</t>
  </si>
  <si>
    <t>The Barn
3 Burrettgate Road
Walsoken
Wisbech
Norfolk
PE14 7BN</t>
  </si>
  <si>
    <t>Erection of 2 x single storey dwellings involving the demolition of the existing barns on site</t>
  </si>
  <si>
    <t>22/00829/F</t>
  </si>
  <si>
    <t>Proposed new build barn to form dwelling to replace Part Q barn conversion</t>
  </si>
  <si>
    <t>22/01426/F</t>
  </si>
  <si>
    <t>Camsiscan
Station Road
Walsoken
WISBECH
Norfolk
PE14 8DJ</t>
  </si>
  <si>
    <t>Demolition of existing agricultural barn and proposed dwelling</t>
  </si>
  <si>
    <t>22/01870/F</t>
  </si>
  <si>
    <t>Barns Between 93 And 97
Broadend Road
Walsoken
Norfolk</t>
  </si>
  <si>
    <t>Demolition of existing agricultural barn (with approval for 1no residential dwelling 22/01095/PACU3) to replace with detached bungalow</t>
  </si>
  <si>
    <t>22/00991/F</t>
  </si>
  <si>
    <t>Bronte House
Lynn Road
Walsoken
Wisbech
Norfolk
PE14 7AL</t>
  </si>
  <si>
    <t>Erection of single detached dwelling and garage</t>
  </si>
  <si>
    <t>22/01701/O</t>
  </si>
  <si>
    <t>Heating &amp; Pumbing Services 5 Church Road
Walsoken
Wisbech
Norfolk
PE13 3RB</t>
  </si>
  <si>
    <t>Outline application with some matters reserved for residential development of the site - 4 dwellings, involving the demolition of the existing commercial existing buildings on the site</t>
  </si>
  <si>
    <t>22/01567/F</t>
  </si>
  <si>
    <t>1 Popenhoe Cottages
Station Road
Walsoken
Wisbech
Norfolk
PE14 8DJ</t>
  </si>
  <si>
    <t>Replacement barn style dwelling. The proposal is to demolish the existing barn, which sits with permission to convert into a dwelling under ref 21/01889/PACU3. The existing barn has been deemed not suitable for conversion due to its poor quality and opera</t>
  </si>
  <si>
    <t>23/00342/F</t>
  </si>
  <si>
    <t>Barns And Land At
Rosalie Farm
Lynn Road
Walsoken
Norfolk</t>
  </si>
  <si>
    <t>PROPOSED BARN CONVERSION AND NEW LINK</t>
  </si>
  <si>
    <t>23/01907/O</t>
  </si>
  <si>
    <t>Adderley House
71 Burrett Road
Walsoken
Wisbech
Norfolk
PE14 7AU</t>
  </si>
  <si>
    <t>Outline application for 2No. infill building plots</t>
  </si>
  <si>
    <t>24/00094/F</t>
  </si>
  <si>
    <t>The Bungalow
Wilkins Road
Walsoken
Wisbech
Norfolk
PE14 7BG</t>
  </si>
  <si>
    <t>Variation of Condition 1 of Planning Permission 23/00655/F: VARIATION OF CONDITION 2 AND 7 OF PLANNING APPLCATION 22/00751/F - Replacement dwelling and new culvert access.</t>
  </si>
  <si>
    <t>22/01577/RM</t>
  </si>
  <si>
    <t>10 Fairfield Lane
Watlington
King's Lynn
Norfolk
PE33 0JE</t>
  </si>
  <si>
    <t>RESERVED MATTERS: Approval for all reserved matters, construction of new dwelling</t>
  </si>
  <si>
    <t>22/01498/O</t>
  </si>
  <si>
    <t>Ananda
63 Station Road
Watlington
King's Lynn
Norfolk
PE33 0JF</t>
  </si>
  <si>
    <t>Outline Application: New Dwelling</t>
  </si>
  <si>
    <t>17/00701/F</t>
  </si>
  <si>
    <t>William Marshall Church of England School Main Street Welney Norfolk PE14 9RB, Welney</t>
  </si>
  <si>
    <t>Convert the existing site into a Retreat Centre, using the old school master's house as a dwelling. Works include the removal and reinstatement of the kitchen lean-to extension, replacing the existing veranda with a garden room, creating a new porch for t</t>
  </si>
  <si>
    <t>19/02039/F</t>
  </si>
  <si>
    <t>Agricultural Building E of Old Croft FarmMarch RoadTipps EndWelneyNorfolk, Welney</t>
  </si>
  <si>
    <t>Full planning application for creation of new dwelling and change of use of agricultural land to residential garden. Installation of new doors and windows, a new insulated metal roofing system, erection of detached timber garage and associated landscaping</t>
  </si>
  <si>
    <t>21/01665/O</t>
  </si>
  <si>
    <t>Land Adjacent WestwoodStation RoadTen Mile BankNorfolk, Welney</t>
  </si>
  <si>
    <t>Outline planning application with all matters reserved for the demolition of the existing commercial building to the front of the site and the erection of a single detached new home</t>
  </si>
  <si>
    <t>21/02296/F</t>
  </si>
  <si>
    <t>Croft BarnWisbech RoadTipps EndWelneyWISBECHNorfolkPE14 9SQ, Welney</t>
  </si>
  <si>
    <t>Proposed barn conversion, demolition of 2No outbuildings to be replaced with one new outbuilding</t>
  </si>
  <si>
    <t>23/00040/PACU3</t>
  </si>
  <si>
    <t>Land And Barns N of Swan Cottage
Hundred Foot Bank
Welney
Norfolk</t>
  </si>
  <si>
    <t>22/02210/PACU3</t>
  </si>
  <si>
    <t>Multiple Barns Between Bank Farm And Hobby Cottage
Hundred Foot Bank
Welney
Wisbech
Norfolk
PE14 9TN</t>
  </si>
  <si>
    <t>22/02211/PACU3</t>
  </si>
  <si>
    <t>22/02212/PACU3</t>
  </si>
  <si>
    <t>21/01872/PACU3</t>
  </si>
  <si>
    <t>Agricultural Barn To The Rear of Holme OakStoke RoadWerehamKing's LynnNorfolkPE33 9AT, Wereham</t>
  </si>
  <si>
    <t>Notification for Prior Approval: Change of Use of Agricultural Building to four Dwellinghouses (Schedule 2, Part 3, Class Q)</t>
  </si>
  <si>
    <t>22/00393/F</t>
  </si>
  <si>
    <t>BarachelFlegg GreenWerehamKing's LynnNorfolkPE33 9BA, Wereham</t>
  </si>
  <si>
    <t>Variation of conditions 1 and 3 and removal of condition 4 of planning permission 21/01840/F</t>
  </si>
  <si>
    <t>West Acre</t>
  </si>
  <si>
    <t>23/01973/F</t>
  </si>
  <si>
    <t>Land On Corner of Greenhill Road And
Lynn Road
West Acre
Norfolk</t>
  </si>
  <si>
    <t>VARIATION OF CONDITION 2 ATTACHED TO PLANNING PERMISSION 19/00163/F: Proposed Entry Level Exception Site for 4 single storey dwellings</t>
  </si>
  <si>
    <t>West Dereham</t>
  </si>
  <si>
    <t>23/00652/F</t>
  </si>
  <si>
    <t>Old School House
Church Road
West Dereham
Norfolk
PE33 9UP</t>
  </si>
  <si>
    <t>Conversion of old School property from existing one dwelling into two 3 Bed dwellings.</t>
  </si>
  <si>
    <t>West Walton</t>
  </si>
  <si>
    <t>19/01356/RM</t>
  </si>
  <si>
    <t>Plot 20Land To South of The PoplarsLynn RoadWalton HighwayNorfolk, West Walton</t>
  </si>
  <si>
    <t>Reserved Matters application for a pair of 3 bed semi detached houses on site identified as plot 20 under 18/01421/RMM instead of the approved detached house</t>
  </si>
  <si>
    <t>20/01112/O</t>
  </si>
  <si>
    <t>5 Trafford EstateWest WaltonWisbechNorfolkPE14 7DT, West Walton</t>
  </si>
  <si>
    <t>OUTLINE ALL MATTERS RESERVED: Proposed plot</t>
  </si>
  <si>
    <t>20/02121/F</t>
  </si>
  <si>
    <t>Cooks Butchers 14 School RoadWest WaltonWisbechNorfolkPE14 7ES, West Walton</t>
  </si>
  <si>
    <t>Demolition of existing butcher shop and erection of 2No. two-storey three bedroom semi-detached dwellings</t>
  </si>
  <si>
    <t>20/02075/F</t>
  </si>
  <si>
    <t>Land Between 150 And 154School RoadWest WaltonNorfolk, West Walton</t>
  </si>
  <si>
    <t>Erection of two-storey five bed dwelling</t>
  </si>
  <si>
    <t>22/01108/F</t>
  </si>
  <si>
    <t>Equestrian Centre At
Chestnut Farm
109A St Pauls Road South
Walton Highway
Norfolk</t>
  </si>
  <si>
    <t>Conversion of existing buildings and erection of link extension to form 1 x 3-bed single-storey dwelling</t>
  </si>
  <si>
    <t>23/00408/F</t>
  </si>
  <si>
    <t>Sebastapol Farm
Mill Road
West Walton
Wisbech
Norfolk
PE14 7EU</t>
  </si>
  <si>
    <t>Proposed full plan conversion of a Barn with existing prior approval into a 3 bed 2 storey dwelling, domestic garden and upgraded access.</t>
  </si>
  <si>
    <t>23/00792/F</t>
  </si>
  <si>
    <t>Land East of 32
School Road
West Walton
Norfolk</t>
  </si>
  <si>
    <t>Proposed dwelling, detached garage and change of use of land to domestic curtilage</t>
  </si>
  <si>
    <t>23/01680/F</t>
  </si>
  <si>
    <t>Whinhams Farm
81 St Pauls Road South
Walton Highway
WISBECH
Norfolk
PE14 7DD</t>
  </si>
  <si>
    <t>RETROSPECTIVE APPLICATION: Conversion and extension of barn to create a dwelling and construction of cart shed/garage</t>
  </si>
  <si>
    <t>19/02087/F</t>
  </si>
  <si>
    <t>Site Adjacent 70 Coronation AvenueWest WinchKing's LynnNorfolkPE33 0NU, West Winch</t>
  </si>
  <si>
    <t>Proposed pair of semi-detached 2-storey dwellings (previously approved under 15/01351/F)</t>
  </si>
  <si>
    <t>20/00374/O</t>
  </si>
  <si>
    <t>Land East ofIvy Farm32 Hall LaneWest WinchKing's LynnNorfolkPE33 0PH, West Winch</t>
  </si>
  <si>
    <t>Proposed change of use of agricultural storage land to residential including the development of part of the land for two houses</t>
  </si>
  <si>
    <t>21/01332/F</t>
  </si>
  <si>
    <t>Miller Chicken Farm
80 Main Road
West Winch
King's Lynn
Norfolk
PE33 0LY</t>
  </si>
  <si>
    <t>Variation of condition 2 attached to Planning Permission 18/00995/F: Proposed Development of Three Dwellings</t>
  </si>
  <si>
    <t>22/01086/F</t>
  </si>
  <si>
    <t>Archdale Manor14 Back LaneWest WinchNorfolkPE33 0LF, West Winch</t>
  </si>
  <si>
    <t>New 6 Bay Garage with Ancillary Accomodation over</t>
  </si>
  <si>
    <t>23/01405/F</t>
  </si>
  <si>
    <t>Woodside Barn
Lynn Road
Setchey
King's Lynn
Norfolk
PE33 0BD</t>
  </si>
  <si>
    <t>Variation of Condition 2 of Plannning Permission 20/00783/F: Alterations and conversion to existing barn into a dwelling</t>
  </si>
  <si>
    <t>23/00793/F</t>
  </si>
  <si>
    <t>Land Between 48 And 49
Coronation Avenue
West Winch
Norfolk</t>
  </si>
  <si>
    <t>PROPOSED SEMI-DETACHED CHALET BUNGALOWS</t>
  </si>
  <si>
    <t>09/01762/RM</t>
  </si>
  <si>
    <t>Land South West Of Smugglers Cottage School Lane Wiggenhall St Germans Norfolk, Wiggenhall St Germans</t>
  </si>
  <si>
    <t>Reserved Matters Application - Construction of dwelling</t>
  </si>
  <si>
    <t>20/00059/F</t>
  </si>
  <si>
    <t>Cornwall Lodge1 Church RoadWiggenhall St Mary The VirginNorfolkPE34 3EH, Wiggenhall St Germans</t>
  </si>
  <si>
    <t>New dwelling and part demolition of existing garage.</t>
  </si>
  <si>
    <t>22/01590/F</t>
  </si>
  <si>
    <t>48 Common Road
Wiggenhall St Mary The Virgin
KINGS LYNN
Norfolk
PE34 3EN</t>
  </si>
  <si>
    <t>Detached dwelling with garage and landscaping works incidental to the development area. (Revised design to planning consent 18/01288/RM)</t>
  </si>
  <si>
    <t>20/00890/F</t>
  </si>
  <si>
    <t>Land North of 9Lynn RoadWiggenhall St Mary MagdalenNorfolk, Wiggenhall St Mary Mag</t>
  </si>
  <si>
    <t>Construction of new dwelling and garage</t>
  </si>
  <si>
    <t>21/00997/F</t>
  </si>
  <si>
    <t>Nessa's Plaice 15 Stow RoadWiggenhall St Mary MagdalenKing's LynnNorfolkPE34 3BT, Wiggenhall St Mary Mag</t>
  </si>
  <si>
    <t>Demolition of fish &amp; chip shop and construct new fish &amp; chip shop with flat over</t>
  </si>
  <si>
    <t>21/02022/F</t>
  </si>
  <si>
    <t>West View37 Stow RoadWiggenhall St Mary MagdalenKing's LynnNorfolkPE34 3BX, Wiggenhall St Mary Mag</t>
  </si>
  <si>
    <t>Variation of condition 2 of planning permission 19/01179/F to replace drawings</t>
  </si>
  <si>
    <t>21/01631/F</t>
  </si>
  <si>
    <t>Land Rear of 1 To 7
Napthans Lane
Wimbotsham
Norfolk</t>
  </si>
  <si>
    <t>Proposed construction of 4 dwellings and garage</t>
  </si>
  <si>
    <t>22/01955/F</t>
  </si>
  <si>
    <t>Upper Farm
New Road
Wimbotsham
Norfolk</t>
  </si>
  <si>
    <t>Redevelopment of Upper Farm Barns barns to provide two new dwellings</t>
  </si>
  <si>
    <t>23/00955/F</t>
  </si>
  <si>
    <t>24 Lynn Road
Wimbotsham
King's Lynn
Norfolk
PE34 3QL</t>
  </si>
  <si>
    <t>Construction of new dwelling</t>
  </si>
  <si>
    <t>Wormegay</t>
  </si>
  <si>
    <t>22/01634/PIP</t>
  </si>
  <si>
    <t>Wormegay Primary School
Castle Road
Wormegay
Norfolk
PE33 0RN</t>
  </si>
  <si>
    <t>Change of use of land and buildings to not more than two dwellings</t>
  </si>
  <si>
    <t>Wretton</t>
  </si>
  <si>
    <t>20/01499/F</t>
  </si>
  <si>
    <t>The HavenWest Dereham RoadWrettonKing's LynnNorfolkPE33 9RB, Wretton</t>
  </si>
  <si>
    <t>Variation of condition 1 of planning permission 20/00132/RM to change the drawings</t>
  </si>
  <si>
    <t>21/00185/O</t>
  </si>
  <si>
    <t>Agricultural Building S of Oak FarmChequers RoadWrettonNorfolk, Wretton</t>
  </si>
  <si>
    <t>Outline Application: Demolition of existing agricultural building and 2no. residential detached dwellings with detached single garages.</t>
  </si>
  <si>
    <t>Total Windfall 1-4</t>
  </si>
  <si>
    <t>22/01503/F</t>
  </si>
  <si>
    <t>Long Meadow
Fring Road
Great Bircham
King's Lynn
Norfolk
PE31 6RE</t>
  </si>
  <si>
    <t>VARIATION OF CONDITIONS OF PLANNING PERMISSION 17/01390/FM: Proposed demolition of existing dwelling and construction of 12 residential dwellings</t>
  </si>
  <si>
    <t>23/01596/PACU3</t>
  </si>
  <si>
    <t>Agricultural Building
Docking Road
Bircham Newton
Norfolk</t>
  </si>
  <si>
    <t>Notification for Prior Approval: Change of Use of Agricultural Building to 5 Dwellinghouse (Schedule 2, Part 3, Class Q)</t>
  </si>
  <si>
    <t>20/01672/O</t>
  </si>
  <si>
    <t>Cherry Trees
12 Town Lane
Brancaster Staithe
King's Lynn
Norfolk
PE31 8BT</t>
  </si>
  <si>
    <t>OUTLINE APPLICATION SOME MATTERS RESERVED: Demolition of existing dwelling and construction of up to 7No. dwellings (net increase of 6)</t>
  </si>
  <si>
    <t>19/00400/F</t>
  </si>
  <si>
    <t>Fisher &amp; SonsNorth StreetBurnham MarketNorfolk, Burnham Market</t>
  </si>
  <si>
    <t>Variation of condition 2 of planning permission 16/01797/F</t>
  </si>
  <si>
    <t>20/00929/F</t>
  </si>
  <si>
    <t>Cradle Hall FarmDocking RoadBurnham MarketKing's LynnNorfolkPE31 8JX, Burnham Market</t>
  </si>
  <si>
    <t>Conversion of existing farm buildings into 5 residential dwellings</t>
  </si>
  <si>
    <t>20/00904/F</t>
  </si>
  <si>
    <t>Sussex FarmRingstead RoadBurnham MarketKing's LynnNorfolkPE31 8JY, Burnham Market</t>
  </si>
  <si>
    <t>Proposed conversion of barns to 9No residential dwellings with associated works</t>
  </si>
  <si>
    <t>21/00084/F</t>
  </si>
  <si>
    <t>RedlandsBack LaneBurnham MarketKing's LynnNorfolkPE31 8EY, Burnham Market</t>
  </si>
  <si>
    <t>Development of 6 dwellings following demolition of existing dwelling</t>
  </si>
  <si>
    <t>21/01558/F</t>
  </si>
  <si>
    <t>Sussex BarnSussex FarmRingstead RoadBurnham MarketNorfolkPE31 8JY, Burnham Market</t>
  </si>
  <si>
    <t>VARIATION OF CONDITION 2 OF PLANNING PERMISSION 20/00904/F:  Proposed conversion of barns to 9No residential dwellings with associated works</t>
  </si>
  <si>
    <t>23/01663/F</t>
  </si>
  <si>
    <t>Land North West of
40 Sutton Estate
Burnham Market
King's Lynn
Norfolk</t>
  </si>
  <si>
    <t>VARIATION OF CONDITIONS 2, 3, 4, 5 AND 18 OF PLANNING PERMISSION 20/01866/F: Residential development of 9no. dwellings</t>
  </si>
  <si>
    <t>22/01797/O</t>
  </si>
  <si>
    <t>204 Main Road
Clenchwarton
KINGS LYNN
Norfolk
PE34 4AA</t>
  </si>
  <si>
    <t>Demolition of the existing single storey dwelling and replacement with a new residential development</t>
  </si>
  <si>
    <t>11/00688/F</t>
  </si>
  <si>
    <t>Ivy House 53 Railway Road Downham Market Norfolk PE38 9DX, Downham Market</t>
  </si>
  <si>
    <t>Renovation and reinstatement of Ivy House to form two shops and staff amenities, demolition of Slaughter House and construction of 4 terraced houses, reconstruction of Ivy Cottage to form 2 houses and construction of rubbish/bike store and landscaping</t>
  </si>
  <si>
    <t>20/01792/F</t>
  </si>
  <si>
    <t>East of The ChaletPriory ChaseDownham MarketNorfolk, Downham Market</t>
  </si>
  <si>
    <t>Construction of five dwellings and garages</t>
  </si>
  <si>
    <t>21/01148/F</t>
  </si>
  <si>
    <t>Castle HotelHigh StreetDownham MarketNorfolkPE38 9HF, Downham Market</t>
  </si>
  <si>
    <t>Conversion of hotel to 7 flats and HMO, amenity and parking area</t>
  </si>
  <si>
    <t>22/01484/F</t>
  </si>
  <si>
    <t>Vacant Unit 9
Fairfield Road
Downham Market
Norfolk</t>
  </si>
  <si>
    <t>VARIATION OF CONDITION 1 OF PLANNING PERMISSION 21/01105/RM: Reserved Matters: Construction of 8 Dwellings with access</t>
  </si>
  <si>
    <t>22/01596/F</t>
  </si>
  <si>
    <t>2A Ryston End
Downham Market
Norfolk
PE38 9AX</t>
  </si>
  <si>
    <t>Two storey rear and side extensions and conversion of former school building to 7 Flats.</t>
  </si>
  <si>
    <t>23/00183/F</t>
  </si>
  <si>
    <t>AX Building
3 Ryston End
Downham Market
Norfolk
PE38 9AX</t>
  </si>
  <si>
    <t>VARIATION OF CONDITIONS 2 AND 10 OF PLANNING PERMISSION 21/00641/F: Conversion of Former Office Buildings into 8 x Flats and Single Cottage</t>
  </si>
  <si>
    <t>23/00493/F</t>
  </si>
  <si>
    <t>Unit 6 To 8
Fairfield Road
Downham Market
Norfolk
PE38 9ET</t>
  </si>
  <si>
    <t>Demolition of existing buildings and replacement with 8 no. dwellings</t>
  </si>
  <si>
    <t>21/00182/F</t>
  </si>
  <si>
    <t>Barns North of Broomsthorpe Hall Rudham Road East Rudham Norfolk</t>
  </si>
  <si>
    <t>Variation of condition 9 of planning permission 13/00514/F to allow for amended design to units 1 and 2</t>
  </si>
  <si>
    <t>22/00070/F</t>
  </si>
  <si>
    <t>2 Lynn Road
Fincham
King's Lynn
Norfolk
PE33 9HE</t>
  </si>
  <si>
    <t>The addition of two glass balconies on back elevation of plots 6 &amp; 7 and the provision of double garages to plots 2 &amp; 3 and 6 &amp; 7.
The site is currently being developed with 7 new dwellings.</t>
  </si>
  <si>
    <t>18/00194/RM</t>
  </si>
  <si>
    <t>9 Station RoadHeachamKing's LynnNorfolkPE31 7HG, Heacham</t>
  </si>
  <si>
    <t>Reserved Matters Application: Proposed residential development of 8no. new dwellings following removal of existing garage/workshop</t>
  </si>
  <si>
    <t>22/01904/F</t>
  </si>
  <si>
    <t>Willow Lodge Flats
Manor Road
Hilgay
Norfolk</t>
  </si>
  <si>
    <t>Demolition of existing building and erection of 7 no. affordable dwellings</t>
  </si>
  <si>
    <t>16/01691/RM</t>
  </si>
  <si>
    <t>Former Highways DepotStation RoadHillingtonNorfolk, Hillington</t>
  </si>
  <si>
    <t>Reserved Matters Application: Erection of 6 detached dwellings and wildlife area</t>
  </si>
  <si>
    <t>08/01815/F</t>
  </si>
  <si>
    <t>Wilton Farm 193 Main Street Hockwold Cum Wilton Thetford Norfolk IP26 4NA, Hockwold Cum Wilton</t>
  </si>
  <si>
    <t>Demolition of store sheds and modern covered area and conversion of existing barns to form six dwellings and detached cartshed/garage</t>
  </si>
  <si>
    <t>Eastgate Barn
Eastgate
Holme next The Sea
Norfolk</t>
  </si>
  <si>
    <t>Change of use from agricultural including the demolition of the existing barn and the replacement with five new dwellings</t>
  </si>
  <si>
    <t>21/02051/F</t>
  </si>
  <si>
    <t>Thomas's Showboat18 - 22 Le Strange TerraceHunstantonNorfolkPE36 5AJ, Hunstanton</t>
  </si>
  <si>
    <t>Conversion of upper floors into 5 residential dwellings</t>
  </si>
  <si>
    <t>23/00023/F</t>
  </si>
  <si>
    <t>8 Le Strange Terrace
Hunstanton
Norfolk</t>
  </si>
  <si>
    <t>Application for five new 1 bedroom apartments by change of use of commercial space and rear extension facilitated
by demolition of 3no existing outbuildings.</t>
  </si>
  <si>
    <t>22/01228/F</t>
  </si>
  <si>
    <t>Holiday Flats And Former Holiday Chalet Site
Manor Road
Hunstanton
Norfolk</t>
  </si>
  <si>
    <t>A new building for 8No flats; 1No bed and 2No bed mix within a 2 storey block</t>
  </si>
  <si>
    <t>16/01586/F</t>
  </si>
  <si>
    <t>Glendevon Hotel49 - 51 Railway RoadKing's LynnNorfolkPE30 1NE, King's Lynn</t>
  </si>
  <si>
    <t>Conversion into 6 town houses and demolition of outbuildings to the rear</t>
  </si>
  <si>
    <t>16/00342/F</t>
  </si>
  <si>
    <t>Waverly Warehouse Oslers YardNorfolk StreetKing's LynnNorfolkPE30 1AD, King's Lynn</t>
  </si>
  <si>
    <t>Construction of four dwellings and conversion of barn to three dwellings and completion of previously approved (partial) demolition</t>
  </si>
  <si>
    <t>19/00904/F</t>
  </si>
  <si>
    <t>Car Park
Centre Point
King's Lynn
Norfolk</t>
  </si>
  <si>
    <t>Erection of 7 no. dwellings and associated car parking plus provision of 10 car parking spaces to the existing public car park</t>
  </si>
  <si>
    <t>20/00368/F</t>
  </si>
  <si>
    <t>22 - 24 Windsor RoadKing's LynnNorfolkPE30 5PL, King's Lynn</t>
  </si>
  <si>
    <t>Change of use from offices and store to 6 dwellings</t>
  </si>
  <si>
    <t>20/00509/F</t>
  </si>
  <si>
    <t>23 Tuesday Market PlaceKing's LynnNorfolk, King's Lynn</t>
  </si>
  <si>
    <t>Subdivision and change of use of the existing restaurant (Use Class A3) at ground floor level to form 2no. restaurant (Use Class A3) units and 1no. office (Use Class B1) units with internal alterations. Change of use of first and second floors to dwelling</t>
  </si>
  <si>
    <t>20/01274/F</t>
  </si>
  <si>
    <t>Land S of 20 To 30 Bryggen Way And N of 73 To 93Reid WayKing's LynnNorfolk, King's Lynn</t>
  </si>
  <si>
    <t>Erection of 7No self-contained one-bedroom single storey modular dwellings with associated parking and servicing facilities</t>
  </si>
  <si>
    <t>21/00925/O</t>
  </si>
  <si>
    <t>PRIVATE West Norfolk Deaf Association Car ParkOld Market StreetKing's LynnNorfolk, King's Lynn</t>
  </si>
  <si>
    <t>Outline application for the erection of up to 6 dwellings</t>
  </si>
  <si>
    <t>21/00874/F</t>
  </si>
  <si>
    <t>Tower CourtTower PlaceKing's LynnNorfolk, King's Lynn</t>
  </si>
  <si>
    <t>Variation of conditions 1 -17 of planning permission 19/00756/F</t>
  </si>
  <si>
    <t>21/02451/F</t>
  </si>
  <si>
    <t>Anglers Corner22 - 24 Windsor RoadKing's LynnNorfolkPE30 5PL, King's Lynn</t>
  </si>
  <si>
    <t>VARIATION OF CONDITION 2 of Planning Permission 20/00368/F:  To amend drawings</t>
  </si>
  <si>
    <t>23/00097/F</t>
  </si>
  <si>
    <t>Wooden Tops
31 Norfolk Street
King's Lynn
Norfolk
PE30 1AL</t>
  </si>
  <si>
    <t>Part Change of use and conversion/renovation to create 5 Apartments.</t>
  </si>
  <si>
    <t>23/00781/F</t>
  </si>
  <si>
    <t>5 - 9 Chapel Street
King's Lynn
Norfolk
PE30 1EG</t>
  </si>
  <si>
    <t>Variation of Condition 2 of Planning Permission 22/00782/F: Change of use from existing offices into 6 No. Residential flats</t>
  </si>
  <si>
    <t>23/00999/F</t>
  </si>
  <si>
    <t>7A St James Street
King's Lynn
Norfolk
PE30 5DA</t>
  </si>
  <si>
    <t>Variation of Condition 1 attached to Planning Permission 17/02410/F: Restoration, extension and conversion to six apartments, four to main building, one to side lean-to and conversion of existing rear stewards accommodation to a three bed apartment</t>
  </si>
  <si>
    <t>23/00600/F</t>
  </si>
  <si>
    <t>King's Lynn Glass &amp; Trimming Ltd (Dispatch And Deliveries) 
25 Old Sunway
King's Lynn
Norfolk
PE30 1DN</t>
  </si>
  <si>
    <t>Variation of Condition 2 of Planning Permission 19/00510/F: Construction of 9 Apartments.</t>
  </si>
  <si>
    <t>23/02011/F</t>
  </si>
  <si>
    <t>25 Tower Place
King's Lynn
Norfolk
PE30 5DF</t>
  </si>
  <si>
    <t>VARIATION OF CONDITION 2 OF PLANNING CONSENT 22/00735/F : Conversion of ground floor to form 4 retail units within Class E. External alterations to form new shopfronts and other openings and construction of new second floor to form 8 dwellings. (partial</t>
  </si>
  <si>
    <t>21/01221/RM</t>
  </si>
  <si>
    <t>Leziate Park Country ClubBrow of The HillLeziateKing's LynnNorfolkPE32 1EN, Leziate</t>
  </si>
  <si>
    <t>Reserved Matters Application: development of 7 dwellings and garages and provision of replacement clubhouse, following demolition of existing structures</t>
  </si>
  <si>
    <t>21/01787/F</t>
  </si>
  <si>
    <t>Land NE of Lion Farm House
The Street
Marham
Norfolk</t>
  </si>
  <si>
    <t>Development of six, two-storey detached dwellings with associated private accesses and parking on existing vacant land</t>
  </si>
  <si>
    <t>18/01406/RM</t>
  </si>
  <si>
    <t>Plots 1 - 6195 Smeeth RoadMarshland St JamesNorfolkPE14 8JB, Marshland St. James</t>
  </si>
  <si>
    <t>Reserved Matters Application: Construction of 6 residential dwellings</t>
  </si>
  <si>
    <t>21/01292/O</t>
  </si>
  <si>
    <t>Park View33 High StreetMethwoldThetfordNorfolkIP26 4NX, Methwold</t>
  </si>
  <si>
    <t>OUTLINE SOME MATTERS RESERVED: Residential development for up to 5 No new dwellings including retention of existing bungalow</t>
  </si>
  <si>
    <t>22/00993/F</t>
  </si>
  <si>
    <t>The House On The Green
Ling Common Road
North Wootton
King's Lynn
Norfolk
PE30 3RE</t>
  </si>
  <si>
    <t>Proposed residential development</t>
  </si>
  <si>
    <t>20/00123/PACU3</t>
  </si>
  <si>
    <t>Mullicourt Priory FarmDownham RoadOutwellWisbechNorfolkPE14 8QD, Outwell</t>
  </si>
  <si>
    <t>Prior Approval for change of use from an agricultural building to 4 smaller dwelling houses and 1 larger dwelling house (Schedule 2, Part 3, Class Q)</t>
  </si>
  <si>
    <t>17/01126/F</t>
  </si>
  <si>
    <t>Glovers FarmFring RoadSedgefordNorfolkPE36 5LT, Sedgeford</t>
  </si>
  <si>
    <t>Conversion to residential of existing range of barns together with new-build elements, means of access and parking court</t>
  </si>
  <si>
    <t>21/01856/O</t>
  </si>
  <si>
    <t>Mathews Coaches50 Westgate StreetShouldhamKing's LynnNorfolkPE33 0BH, Shouldham</t>
  </si>
  <si>
    <t>Outline Application: Demolition of existing disused bus depot and construction of five new dwellings.</t>
  </si>
  <si>
    <t>Shouldham Thorpe</t>
  </si>
  <si>
    <t>06/01243/F</t>
  </si>
  <si>
    <t>Manor Farm, South Road, Shouldham Thorpe, PE33 0DR</t>
  </si>
  <si>
    <t>Conversion of barns to five dwellings</t>
  </si>
  <si>
    <t>20/00690/RM</t>
  </si>
  <si>
    <t>Land Off Cherry Tree RoadSnettishamNorfolk, Snettisham</t>
  </si>
  <si>
    <t>RESERVED MATTERS: Outline Application - Construction of five dwellings with means of access via Cherry Tree Road</t>
  </si>
  <si>
    <t>21/02095/F</t>
  </si>
  <si>
    <t>30 Common RoadSnettishamKINGS LYNNNorfolkPE31 7PE, Snettisham</t>
  </si>
  <si>
    <t>VARIATION OF CONDITION 1, 2, 3, 4, 5, 7, 8, 9, 10, 11, 12, 13 and 14 OF PLANNING PERMISSION 20/00007/F: Removal of Condition 1 and Variation of Conditions, 2, 6 and 8 of Planning Permission 16/00263/F: Demolition of former lorry depot building including c</t>
  </si>
  <si>
    <t>06/02248/F</t>
  </si>
  <si>
    <t>Land At Lynn Road Stoke Ferry King's Lynn Norfolk PE33 9SF, Stoke Ferry</t>
  </si>
  <si>
    <t>Construction of mixed housing development comprising 4x3 bed, 2x4 bed and 2x5 bed dwellings of detached, terrace and semi-detached, two and three storey construction together with associated new private road, landscaping, car ports and parking</t>
  </si>
  <si>
    <t>22/00870/F</t>
  </si>
  <si>
    <t>51 Alma AvenueTerrington St ClementKing's LynnNorfolkPE34 4LN, Terrington St. Clement</t>
  </si>
  <si>
    <t>REMOVAL OF CONDITION FIVE OF PLANNING PERMISSION 21/00999/F: Proposed residential development of 5 dwellings including demolition of bungalow and garage</t>
  </si>
  <si>
    <t>23/00263/O</t>
  </si>
  <si>
    <t>Land Rear of 19 To 47
Old Church Road
Terrington St John
Norfolk</t>
  </si>
  <si>
    <t>Outline application with all matters reserved for proposed residential development for 5 no. self build and custom build dwellings</t>
  </si>
  <si>
    <t>14/00401/F</t>
  </si>
  <si>
    <t>Ship Lane Thornham Norfolk, Thornham</t>
  </si>
  <si>
    <t>Construction of 9 dwellings (revised design)</t>
  </si>
  <si>
    <t>22/00071/F</t>
  </si>
  <si>
    <t>The Pastures6 Choseley RoadThornhamKINGS LYNNNorfolkPE36 6ND, Thornham</t>
  </si>
  <si>
    <t>REMOVAL OR VARIATION OF CONDITIONS 1, 2, 4, 7, 8, 9, 11, 12, 13, 14, 15, 17 AND 19 OF PLANNING PERMISSION 21/00321/F</t>
  </si>
  <si>
    <t>23/00481/PACU3</t>
  </si>
  <si>
    <t>Limes Farm Lynn Road
Tilney All Saints
Norfolk</t>
  </si>
  <si>
    <t>Titchwell</t>
  </si>
  <si>
    <t>22/01858/F</t>
  </si>
  <si>
    <t>Manor Farm
Main Road
Titchwell
Norfolk</t>
  </si>
  <si>
    <t>VARIATION OF CONDITIONS 2, 6, 17 AND 23 OF PLANNING PERMISSION 21/00940/F: Demolition of the existing modern agricultural barn, conversion of three barns to form 6 dwellings provision of bin and cycle store, parking, hard and soft landscaping and associat</t>
  </si>
  <si>
    <t>22/01717/F</t>
  </si>
  <si>
    <t>Masters &amp; Co Ltd
17 - 23 School Road
Upwell
Norfolk</t>
  </si>
  <si>
    <t>Proposed 2 dwellings with carports and conversion of office and storage building to 3 dwellings</t>
  </si>
  <si>
    <t>15/01443/O &amp; 17/01715/RM</t>
  </si>
  <si>
    <t>Land North of Hawthorne Lodge Police Road Walpole St Andrew Norfolk</t>
  </si>
  <si>
    <t>Outline Application: residential development</t>
  </si>
  <si>
    <t>21/00205/F</t>
  </si>
  <si>
    <t>Manor House Farm Nurseries
Green Lane
Walsoken
Wisbech
Norfolk
PE14 7BJ</t>
  </si>
  <si>
    <t>Proposed residential development, involving demolition of existing buildings benefitting from prior notification approval for 5 dwellings</t>
  </si>
  <si>
    <t>23/01046/F</t>
  </si>
  <si>
    <t>68 Chapnall Road
Walsoken
WISBECH
Norfolk
PE13 3TU</t>
  </si>
  <si>
    <t>Demolition of No.s 68 &amp; 70 and construction of 5no Dwellings (PHASE 2)</t>
  </si>
  <si>
    <t>20/01570/F</t>
  </si>
  <si>
    <t>Land Between 3 And 5
Trafford Estate
West Walton
Norfolk</t>
  </si>
  <si>
    <t>Variation of condition 2 of planning permission 17/01592/F to amend road and plot positions</t>
  </si>
  <si>
    <t>23/00140/F</t>
  </si>
  <si>
    <t>Land South of 85 Stow Road
Stow Road
Wiggenhall St Mary Magdalen
Norfolk</t>
  </si>
  <si>
    <t>VARIATION OR REMOVAL OF CONDITIONS 1, 2 AND 6 OF PLANNING PERMISSION 22/01892/F: VARIATION OF CONDITION 1 OF PLANNING PERMISSION 21/00253/F: Reserved Matters application: Construction of 9 dwellings</t>
  </si>
  <si>
    <t>21/01936/F</t>
  </si>
  <si>
    <t>Clover Social ClubLow RoadWrettonKing's LynnNorfolkPE33 9QN, Wretton</t>
  </si>
  <si>
    <t>Variation of condition 1 of planning permission 19/00118/RM</t>
  </si>
  <si>
    <t>Total Windfall 5-9</t>
  </si>
  <si>
    <t>Completed
 2023/2024</t>
  </si>
  <si>
    <t>22/01796/FM</t>
  </si>
  <si>
    <t>Brentwood
Main Road
Brancaster Staithe
Norfolk
PE31 8BZ</t>
  </si>
  <si>
    <t>Construction of 12 no. affordable dwellings with associated external works and access</t>
  </si>
  <si>
    <t>22/00111/F</t>
  </si>
  <si>
    <t>Fosters Sports GroundClenchwartonKINGS LYNNNorfolkPE34 4BP, Clenchwarton</t>
  </si>
  <si>
    <t>Variation of Condition 1 attached to Planning Permission 17/01632/RMM: Residential development for 40 dwellings</t>
  </si>
  <si>
    <t>22/00475/RMM</t>
  </si>
  <si>
    <t>Limagrain UK LtdStation RoadDockingNorfolkPE31 8LS, Docking</t>
  </si>
  <si>
    <t>RESERVED MATTERS: Residential development consisting of 30 dwellings</t>
  </si>
  <si>
    <t>22/01772/F</t>
  </si>
  <si>
    <t>(Former Granary's Site)
Choseley Road
Docking
KINGS LYNN
Norfolk</t>
  </si>
  <si>
    <t>VARIATION OF CONDITION 1 OF PLANNING PERMISSION 22/00388/F: (Variation of condition 1 of planning permission 21/00887/F to change drawings)</t>
  </si>
  <si>
    <t>05/01857/RMM</t>
  </si>
  <si>
    <t>Short Drove Downham Market Norfolk, Downham Market</t>
  </si>
  <si>
    <t>Reserved Matters Application: Construction of 21 dwellings with car parking</t>
  </si>
  <si>
    <t>18/01464/RMM</t>
  </si>
  <si>
    <t>Land East of 11 To 37Elm High RoadEmnethNorfolk, Emneth</t>
  </si>
  <si>
    <t>0RESERVED MATTERS: For construction of 117 dwellings</t>
  </si>
  <si>
    <t>19/02053/F</t>
  </si>
  <si>
    <t>Land West of Playing Field
Hungate Road
Emneth
Norfolk</t>
  </si>
  <si>
    <t>Variation of condition 5 and 7 of planning permission 15/01532/OM to allow works to commence on site</t>
  </si>
  <si>
    <t>22/01014/F</t>
  </si>
  <si>
    <t>Elme Hall Hotel 69 Elm High Road
Emneth
Wisbech
Norfolk
PE14 0DQ</t>
  </si>
  <si>
    <t>Proposed Change of Use from Hotel (C1) to large HMO (Sui Generis).</t>
  </si>
  <si>
    <t>16/01590/F</t>
  </si>
  <si>
    <t>Whittington MillWhittington HillWhittingtonKing's LynnNorfolkPE33 9TE, Northwold</t>
  </si>
  <si>
    <t>Variation of condition 9 of planning permission 2/02/1752/CU - Conversion of former Mill and associated buildings to form 14 No residential units and construction of 8 No terraced houses: To amend previously approved drawings to 9 units in Mill</t>
  </si>
  <si>
    <t>22/00116/F</t>
  </si>
  <si>
    <t>Long Lane Farm30 Long LaneFeltwellThetfordNorfolkIP26 4BJ, Feltwell</t>
  </si>
  <si>
    <t>Variation of condition 1 of planning permission 21/00066/RMM to amend drawings to add PV panels and air source heat pumps to all units</t>
  </si>
  <si>
    <t>15/01776/OM</t>
  </si>
  <si>
    <t>Allens GarageLynn RoadGaytonKing's LynnNorfolkPE32 1QJ, Gayton</t>
  </si>
  <si>
    <t>20/00796/F</t>
  </si>
  <si>
    <t>Rampant Horse Cottage
Lynn Road
Gayton
Norfolk</t>
  </si>
  <si>
    <t>REMOVAL OR VARIATION OF CONDITION 9 AND 10 OF PLANNING PERMISSION 15/01946/OM: Outline application, proposed residential development</t>
  </si>
  <si>
    <t>19/01325/RMM</t>
  </si>
  <si>
    <t>Land NE of DownelyLynn RoadGaytonNorfolk, Gayton</t>
  </si>
  <si>
    <t>Major reserved matters: Construction of 19 dwellings (phase 3)</t>
  </si>
  <si>
    <t>21/02066/OM</t>
  </si>
  <si>
    <t>Former Works Adj Gayton Mill
Litcham Road
Gayton
Norfolk</t>
  </si>
  <si>
    <t>Outline Application: Erection of up to 33 dwellings, works to the existing access, estate roads, driveways, parking areas, open space, external lighting, pumping station and associated infrastructure.</t>
  </si>
  <si>
    <t>19/01112/RMM</t>
  </si>
  <si>
    <t>White House Farmhouse1 White House Farm28 Chapel RoadPott RowNorfolkPE32 1DZ, Grimston</t>
  </si>
  <si>
    <t>Reserved matters application: Residential development of 18 dwellings</t>
  </si>
  <si>
    <t>04/00874/F</t>
  </si>
  <si>
    <t>Holiday Flats &amp; Former Holiday Chalet Site Manor Road Hunstanton Norfolk, Hunstanton</t>
  </si>
  <si>
    <t>Construction of 4 blocks of flats and maisonettes- totalling 39 after demolition of 1 block of 8 flats</t>
  </si>
  <si>
    <t>19/01558/FM</t>
  </si>
  <si>
    <t>Land South ofSeagateHunstantonNorfolk, Hunstanton</t>
  </si>
  <si>
    <t>Mixed use development comprising of retail at ground floor with residential accommodation at first to fifth floor</t>
  </si>
  <si>
    <t>20/00962/FM</t>
  </si>
  <si>
    <t>19 - 21 Church StreetHunstantonNorfolk, Hunstanton</t>
  </si>
  <si>
    <t>Demolition of old print works and the construction of 18 flats with associated car parking</t>
  </si>
  <si>
    <t>20/00817/FM</t>
  </si>
  <si>
    <t>Hunstanton Bus StationSt Edmunds TerraceHunstantonNorfolk, Hunstanton</t>
  </si>
  <si>
    <t>Construction of public library, retail/services unit (use class E), public conveniences and 47 apartments, with associated infrastructure and landscaping, including demolition of existing buildings</t>
  </si>
  <si>
    <t>21/00629/FM</t>
  </si>
  <si>
    <t>Hunstanton First SchoolJames StreetHunstantonNorfolkPE36 5HE, Hunstanton</t>
  </si>
  <si>
    <t>Residential development of 11 dwellings</t>
  </si>
  <si>
    <t>22/01036/F</t>
  </si>
  <si>
    <t>Land At Southend Road
Seagate
Hunstanton
Norfolk</t>
  </si>
  <si>
    <t>Variation of Condition 2 of Planning Permission 21/00243/FM: Construction of 32 apartments with associated access, cycle stores, infrastructure and landscaping.</t>
  </si>
  <si>
    <t>22/00691/FM</t>
  </si>
  <si>
    <t>Richmond House
6 - 8 Westgate
Hunstanton
HUNSTANTON
Norfolk
PE36 5AL</t>
  </si>
  <si>
    <t>Extensions, alterations and part conversion of mixed use building (hotel &amp; flats) into 13 residential units</t>
  </si>
  <si>
    <t>18/02200/RMM</t>
  </si>
  <si>
    <t>Land Around Pond And W of 30 Hill RoadLynn RoadIngoldisthorpeNorfolk, Ingoldisthorpe</t>
  </si>
  <si>
    <t>Reserved Major application: Residential development and new public amenity area</t>
  </si>
  <si>
    <t>11/01945/FM</t>
  </si>
  <si>
    <t>A J Coggles 44 London RoadKing's LynnNorfolkPE30 5QH, King's Lynn</t>
  </si>
  <si>
    <t>Conversion of existing building to provide 3 dwellings and construction of 8 new dwellings</t>
  </si>
  <si>
    <t>18/01750/RMM</t>
  </si>
  <si>
    <t>The Nar Ouse Regeneration Area (NORA)Wisbech RoadKing's LynnNorfolk, King's Lynn</t>
  </si>
  <si>
    <t>RESERVED MATTERS: Development for 94 dwellings</t>
  </si>
  <si>
    <t>19/00562/FM</t>
  </si>
  <si>
    <t>18 Tuesday Market PlaceKing's LynnNorfolk, King's Lynn</t>
  </si>
  <si>
    <t>Retention of offices to front of building, conversion of offices to the rear into 22 residential flats</t>
  </si>
  <si>
    <t>20/00757/FM</t>
  </si>
  <si>
    <t>The Nar Ouse Regeneration Area (NORA)Morston DriftKing's LynnNorfolkPE30 5GA, King's Lynn</t>
  </si>
  <si>
    <t>Construction of 105 dwellings and associated infrastructure and landscaping</t>
  </si>
  <si>
    <t>21/00820/PACU1</t>
  </si>
  <si>
    <t>Vancouver HouseCounty Court RoadKing's LynnNorfolk, King's Lynn</t>
  </si>
  <si>
    <t>Notification for Prior Approval for change of use of 1st 2nd and 3rd floors from offices to 24 Residential Flats</t>
  </si>
  <si>
    <t>20/02127/FM</t>
  </si>
  <si>
    <t>Chequer House10 - 12 King StreetKing's LynnNorfolkPE30 1ES, King's Lynn</t>
  </si>
  <si>
    <t>The redevelopment and change of use of an office building (use class E) to a residential development comprising self-contained flats (use class C3) including internal and external alterations, as well as associated hard and soft landscaping, car and cycle</t>
  </si>
  <si>
    <t>21/01235/F</t>
  </si>
  <si>
    <t>Vacant
33 - 39 Tower Street
King's Lynn
Norfolk
PE30 1EJ</t>
  </si>
  <si>
    <t>Variation of Conditions 2, 4,  6, 8, 10 and 11 attached to Planning Permission 20/01436/FM: Conversion and extension of existing building into 14 flats.</t>
  </si>
  <si>
    <t>21/01568/FM</t>
  </si>
  <si>
    <t>Kings Lynn AthenaeumBlackfriars StreetKing's LynnNorfolk, King's Lynn</t>
  </si>
  <si>
    <t>Conversion of former post office (Class E) to a flexible use for commercial uses (Class E), public house, wine bar, drinking establishments and hot food takeaway (sui generis) on ground floor only with 30 residential units on first, second and third floor</t>
  </si>
  <si>
    <t>22/00168/F</t>
  </si>
  <si>
    <t>Cruso &amp; Wilkin Waterloo StreetKing's LynnNorfolkPE30 1NZ, King's Lynn</t>
  </si>
  <si>
    <t>VARIATION OF CONDITION 2 OF PLANNING PERMISSION 21/00631/FM: To amend drawings.</t>
  </si>
  <si>
    <t>20/01761/FM</t>
  </si>
  <si>
    <t>Favorit Motor Company Mr Clutch 16 London Road
King's Lynn
Norfolk
PE30 5PY</t>
  </si>
  <si>
    <t>Demolition of existing car showroom and workshop, and construction of residential units</t>
  </si>
  <si>
    <t>22/01032/RMM</t>
  </si>
  <si>
    <t>Former Coal Yard The Poplars
Thetford Road
Northwold
Norfolk</t>
  </si>
  <si>
    <t>RESERVED MATTERS: Construction of 12 dwellings</t>
  </si>
  <si>
    <t>23/01071/F</t>
  </si>
  <si>
    <t>Land Off Jensons Way
Whittington
Norfolk</t>
  </si>
  <si>
    <t>VARIATION OF CONDITIONS 2, 13 AND 15 OF PLANNING PERMISSION 21/02103/FM: Phased development of 10 dwellings built to Passivhaus standards, using existing entrance from Jensons Way</t>
  </si>
  <si>
    <t>23/01300/F</t>
  </si>
  <si>
    <t>Land SE of Magnola House
Hall Road
Outwell
Norfolk</t>
  </si>
  <si>
    <t>Variation of Conditions 1 and 5 of Planning Permision 22/01480/F: Variation of Condition 5 attached to Planning Permission 18/01463/RMM: Proposed 20 dwellings</t>
  </si>
  <si>
    <t>21/00546/FM</t>
  </si>
  <si>
    <t>Land South of Chapel LaneRingsteadNorfolk, Ringstead</t>
  </si>
  <si>
    <t>10 dwelling proposal comprising 6 buildings on a brown field site</t>
  </si>
  <si>
    <t>23/00178/RMM</t>
  </si>
  <si>
    <t>Furlong Store
Furlong Road
Stoke Ferry
Norfolk</t>
  </si>
  <si>
    <t>Reserved Matters Application for 30 dwellings including layout, external appearance, scale and landscaping</t>
  </si>
  <si>
    <t>23/00177/RMM</t>
  </si>
  <si>
    <t>Land On the South West Side of
Lynn Road
Stoke Ferry
Norfolk</t>
  </si>
  <si>
    <t>Reserved Matters Application for 62 dwellings including layout, external appearance, scale and landscaping</t>
  </si>
  <si>
    <t>90/1881</t>
  </si>
  <si>
    <t>Part OS 8474, West of Creake Road and north of, The Street, Syderstone, Syderstone</t>
  </si>
  <si>
    <t>Construction of 34 dwellings, garages and associated roads</t>
  </si>
  <si>
    <t>21/01836/F</t>
  </si>
  <si>
    <t>Land On The North West Side ofOld Church RoadTerrington St JohnNorfolk, Terrington St John</t>
  </si>
  <si>
    <t>Variation of condition 8 of planning permission 15/01499/OM to allow occupation of 1st phase of development before completion of footway works along Old Church Road (Units 1-22)</t>
  </si>
  <si>
    <t>23/01127/RMM</t>
  </si>
  <si>
    <t>Buildings SE of 21
Sutton Road
Walpole Cross Keys
Norfolk</t>
  </si>
  <si>
    <t>Reserved matters application for 16 Dwellings</t>
  </si>
  <si>
    <t>23/01510/RMM</t>
  </si>
  <si>
    <t>Land Rear of 24 - 36 Downham RoadDownham RoadWatlingtonNorfolk, Watlington</t>
  </si>
  <si>
    <t>Residential development for up to 22 dwellings (Outline application including access only)</t>
  </si>
  <si>
    <t>12/00294/RMM</t>
  </si>
  <si>
    <t>English Brothers Ltd 239 Salts Road West Walton Norfolk PE14 7EB, West Walton</t>
  </si>
  <si>
    <t>Reserved Matters Application - Construction of 26 dwellings</t>
  </si>
  <si>
    <t>20/01654/F</t>
  </si>
  <si>
    <t>Land To South of The Poplars
Lynn Road
Walton Highway
Norfolk</t>
  </si>
  <si>
    <t>Variation of condition 1 of planning permission 18/01421/RMM to vary the approved drawings to take into account amendments to the affordable housing as requested by the RSL.</t>
  </si>
  <si>
    <t>Total Windfall 10 Plus</t>
  </si>
  <si>
    <t>Financial years of completions</t>
  </si>
  <si>
    <t>2001/02</t>
  </si>
  <si>
    <t>2002/03</t>
  </si>
  <si>
    <t>2003/04</t>
  </si>
  <si>
    <t>2004/05</t>
  </si>
  <si>
    <t>2005/06</t>
  </si>
  <si>
    <t>2006/07</t>
  </si>
  <si>
    <t>2007/08</t>
  </si>
  <si>
    <t>2008/09</t>
  </si>
  <si>
    <t>2009/10</t>
  </si>
  <si>
    <t>2010/11</t>
  </si>
  <si>
    <t>2011/12</t>
  </si>
  <si>
    <t>2012/13</t>
  </si>
  <si>
    <t>2013/14</t>
  </si>
  <si>
    <t>2014/15</t>
  </si>
  <si>
    <t>2015/16</t>
  </si>
  <si>
    <t>2016/17</t>
  </si>
  <si>
    <t>2017/2018</t>
  </si>
  <si>
    <t>2018/19</t>
  </si>
  <si>
    <t>2019/20</t>
  </si>
  <si>
    <t>2020/21</t>
  </si>
  <si>
    <t>2021/22</t>
  </si>
  <si>
    <t>2022/23</t>
  </si>
  <si>
    <t>2023/24</t>
  </si>
  <si>
    <t>Total</t>
  </si>
  <si>
    <t>Average PA</t>
  </si>
  <si>
    <t>25% Reduction</t>
  </si>
  <si>
    <t>Assumed Rate</t>
  </si>
  <si>
    <r>
      <t xml:space="preserve">Unallocated - Major Sites </t>
    </r>
    <r>
      <rPr>
        <sz val="10"/>
        <rFont val="Calibri"/>
        <family val="2"/>
      </rPr>
      <t>(Sites of  10 + Units)</t>
    </r>
  </si>
  <si>
    <t>*75%</t>
  </si>
  <si>
    <r>
      <t xml:space="preserve">Unallocated - Minor Sites </t>
    </r>
    <r>
      <rPr>
        <sz val="10"/>
        <rFont val="Calibri"/>
        <family val="2"/>
        <scheme val="minor"/>
      </rPr>
      <t>(Less Than 10 Dwellings)</t>
    </r>
  </si>
  <si>
    <t>Total Windfall</t>
  </si>
  <si>
    <t>Capacity Sense Check of Main Settlements</t>
  </si>
  <si>
    <t>Settlement</t>
  </si>
  <si>
    <t>Main Constraints</t>
  </si>
  <si>
    <t>Past Windfall Delivery (2014 – 2024)</t>
  </si>
  <si>
    <t>Windfall Calculation Figure</t>
  </si>
  <si>
    <t>Annualised Windfall Calculation Figure (15 years)</t>
  </si>
  <si>
    <t>HELAA Sites Capacity Potential (Outside of Development Boundary)</t>
  </si>
  <si>
    <t xml:space="preserve">Conclusion on Neighbourhood Plan Figure (the remainder should be left for consideration in a new Local Plan) </t>
  </si>
  <si>
    <t>Capacity Sense Check Figure</t>
  </si>
  <si>
    <t>Difference 
(Windfall Calculation Figure - Capacity Sense Check Figure)</t>
  </si>
  <si>
    <t>King’s Lynn</t>
  </si>
  <si>
    <t>Flood risk/ River Great Ouse</t>
  </si>
  <si>
    <t>60 on 1 site</t>
  </si>
  <si>
    <r>
      <t xml:space="preserve">King’s Lynn is un-parished and would require the formation of a Neighbourhood Plan Forum across this relatively wide geographic area. Notwithstanding this and the lack of sites which came forward as part of the HELAA which were considered suitable at the time, this is the main town within the Borough and the most sustainable location therefore it is likely more growth would be sought here in a future local plan. Therefore, a figure of </t>
    </r>
    <r>
      <rPr>
        <b/>
        <sz val="11"/>
        <color theme="1"/>
        <rFont val="Calibri"/>
        <family val="2"/>
        <scheme val="minor"/>
      </rPr>
      <t>1,575 dwellings</t>
    </r>
    <r>
      <rPr>
        <sz val="11"/>
        <color theme="1"/>
        <rFont val="Calibri"/>
        <family val="2"/>
        <scheme val="minor"/>
      </rPr>
      <t xml:space="preserve"> is considered to be appropriate (25% reduction) should a Neighbourhood Plan come forward.</t>
    </r>
  </si>
  <si>
    <t>Highways/ main access points</t>
  </si>
  <si>
    <t>Road network – A47/ A147 bypass</t>
  </si>
  <si>
    <t>Heritage</t>
  </si>
  <si>
    <t>Land already allocated by the Local Plan.</t>
  </si>
  <si>
    <t>Road network – A10/ A1122 bypass</t>
  </si>
  <si>
    <t>2,448 across 7 sites</t>
  </si>
  <si>
    <r>
      <t xml:space="preserve">Downham Market is relatively unconstrained and considered to be the second most sustainable location within the Borough, the HELAA demonstrates there are potential sites which could accommodate further growth.  Further growth would likely be considered here through a future Local Plan. Therefore, at this time the figure of </t>
    </r>
    <r>
      <rPr>
        <b/>
        <sz val="11"/>
        <color theme="1"/>
        <rFont val="Calibri"/>
        <family val="2"/>
        <scheme val="minor"/>
      </rPr>
      <t>715 dwellings</t>
    </r>
    <r>
      <rPr>
        <sz val="11"/>
        <color theme="1"/>
        <rFont val="Calibri"/>
        <family val="2"/>
        <scheme val="minor"/>
      </rPr>
      <t xml:space="preserve"> is considered to be appropriate for the emerging Neighbourhood Plan to plan for. This takes into account the reduction of 210 dwellings from a site which was an allocation in the 1998 Local Plan as the New Policy and indeed the Neighbourhood Plan would have the scope for sites outside the development boundary including those considered acceptable by the HELAA.</t>
    </r>
  </si>
  <si>
    <t>River Great Ouse</t>
  </si>
  <si>
    <t>Two strategic sites allocated for 600.</t>
  </si>
  <si>
    <t>Neighbourhood Plans – designated zones of separation (Heacham, Hunstanton and Old Hunstanton Neighbourhood Plans)</t>
  </si>
  <si>
    <t>13 on 1 sites</t>
  </si>
  <si>
    <r>
      <t xml:space="preserve">Hunstanton is relatively constrained, capacity for growth would likely chiefly be limited to sites within the development boundary. Therefore, a figure of </t>
    </r>
    <r>
      <rPr>
        <b/>
        <sz val="11"/>
        <color theme="1"/>
        <rFont val="Calibri"/>
        <family val="2"/>
        <scheme val="minor"/>
      </rPr>
      <t>100 dwellings</t>
    </r>
    <r>
      <rPr>
        <sz val="11"/>
        <color theme="1"/>
        <rFont val="Calibri"/>
        <family val="2"/>
        <scheme val="minor"/>
      </rPr>
      <t xml:space="preserve"> is considered to be appropriate (75% reduction) for the Town Council as part of their Neighbourhood Plan review.</t>
    </r>
  </si>
  <si>
    <t>The Wash</t>
  </si>
  <si>
    <t>National Landscape Designations</t>
  </si>
  <si>
    <t>Strategic sites already allocated.</t>
  </si>
  <si>
    <t>Flood risk/ zones (west)</t>
  </si>
  <si>
    <r>
      <t xml:space="preserve">North Wootton is considered to be a sustainable location with close links to King’s Lynn. Taking this into account in combination with the constraints identified a figure of </t>
    </r>
    <r>
      <rPr>
        <b/>
        <sz val="11"/>
        <color theme="1"/>
        <rFont val="Calibri"/>
        <family val="2"/>
        <scheme val="minor"/>
      </rPr>
      <t>75 dwellings</t>
    </r>
    <r>
      <rPr>
        <sz val="11"/>
        <color theme="1"/>
        <rFont val="Calibri"/>
        <family val="2"/>
        <scheme val="minor"/>
      </rPr>
      <t xml:space="preserve"> (25% reduction) is considered appropriate for the Parish Council to accommodate as part of their Neighbourhood Plan review.</t>
    </r>
  </si>
  <si>
    <t>National Landscape Designation (north/ east)</t>
  </si>
  <si>
    <t>South Wootton (south).</t>
  </si>
  <si>
    <r>
      <t xml:space="preserve">South Wootton is considered to be a sustainable location with close links to King’s Lynn. There are two significant growth sites here at Hall Lane and Knights Hill. Taking this into account in combination with the constraints identified a figure of </t>
    </r>
    <r>
      <rPr>
        <b/>
        <sz val="11"/>
        <color theme="1"/>
        <rFont val="Calibri"/>
        <family val="2"/>
        <scheme val="minor"/>
      </rPr>
      <t>140</t>
    </r>
    <r>
      <rPr>
        <sz val="11"/>
        <color theme="1"/>
        <rFont val="Calibri"/>
        <family val="2"/>
        <scheme val="minor"/>
      </rPr>
      <t xml:space="preserve"> </t>
    </r>
    <r>
      <rPr>
        <b/>
        <sz val="11"/>
        <color theme="1"/>
        <rFont val="Calibri"/>
        <family val="2"/>
        <scheme val="minor"/>
      </rPr>
      <t>dwellings</t>
    </r>
    <r>
      <rPr>
        <sz val="11"/>
        <color theme="1"/>
        <rFont val="Calibri"/>
        <family val="2"/>
        <scheme val="minor"/>
      </rPr>
      <t xml:space="preserve"> (25% reduction) is considered appropriate for the Parish Council to accommodate as part of their Neighbourhood Plan review.</t>
    </r>
  </si>
  <si>
    <t>North Wootton (north)</t>
  </si>
  <si>
    <t>King’s Lynn urban area (south)</t>
  </si>
  <si>
    <t>Development land already committed/ allocated for development (approx. 1,100 dwellings).</t>
  </si>
  <si>
    <t>Highways – A10 capacity</t>
  </si>
  <si>
    <r>
      <t xml:space="preserve">The largest strategic allocation for King’s Lynn and West Norfolk for 4,000 homes in the fulness of time is allocated by the Local Plan here. This includes land within North Runcton and West Winch Parish. Given this and that parts of the Growth Area are what could be considered to be part of the existing built-up area of West Winch, a figure of </t>
    </r>
    <r>
      <rPr>
        <b/>
        <sz val="11"/>
        <color theme="1"/>
        <rFont val="Calibri"/>
        <family val="2"/>
        <scheme val="minor"/>
      </rPr>
      <t>95</t>
    </r>
    <r>
      <rPr>
        <sz val="11"/>
        <color theme="1"/>
        <rFont val="Calibri"/>
        <family val="2"/>
        <scheme val="minor"/>
      </rPr>
      <t xml:space="preserve"> </t>
    </r>
    <r>
      <rPr>
        <b/>
        <sz val="11"/>
        <color theme="1"/>
        <rFont val="Calibri"/>
        <family val="2"/>
        <scheme val="minor"/>
      </rPr>
      <t>dwellings</t>
    </r>
    <r>
      <rPr>
        <sz val="11"/>
        <color theme="1"/>
        <rFont val="Calibri"/>
        <family val="2"/>
        <scheme val="minor"/>
      </rPr>
      <t xml:space="preserve"> would be appropriate (25% reduction).</t>
    </r>
  </si>
  <si>
    <t>Heritage assets; e.g. church, mill</t>
  </si>
  <si>
    <t>Development land already committed/ allocated for development (approx. 4,000 dwellings, of which 2,500 would be delivered by 2040 (within Plan period).</t>
  </si>
  <si>
    <t>Final Windfall Allowance Calculation</t>
  </si>
  <si>
    <t>The average annual completions from windfall sites is 412 (2001/2002 - 2023/24).</t>
  </si>
  <si>
    <t>Recognising that land is a finite resource this is discounted by 25% to a give a windfall allowance.</t>
  </si>
  <si>
    <t>The windfall allowance is 309 dwellings per year.</t>
  </si>
  <si>
    <t>This is applicable for 13 years, allowing 3 years from now for such developments to come forward and contribute to the housing supply.</t>
  </si>
  <si>
    <t>309 x 13 = 4,017</t>
  </si>
  <si>
    <t>The settlement capacity sense check indicates that 938 dwellings are unlikely to be accommodated and could be taken away from the total.</t>
  </si>
  <si>
    <t>4,017 - 938 = 3,079</t>
  </si>
  <si>
    <t>The total is then divided by the 13 years.</t>
  </si>
  <si>
    <t>3,079 / 13 = 237</t>
  </si>
  <si>
    <t>The windfall allowance for the housing trajectory and land supply calculation is 237 dwellings per year.</t>
  </si>
  <si>
    <t>5 Year Time Period</t>
  </si>
  <si>
    <t>Number of Homes Granted Planning Permission on Windfall Sites</t>
  </si>
  <si>
    <t>Number of Homes which had Planning Permission on Windfall Sites which have Lapsed</t>
  </si>
  <si>
    <t>% Lapse Rate</t>
  </si>
  <si>
    <t>2018/19 to 2022/23</t>
  </si>
  <si>
    <r>
      <t xml:space="preserve">166 / 2,326 x 100 = </t>
    </r>
    <r>
      <rPr>
        <b/>
        <sz val="11"/>
        <color theme="1"/>
        <rFont val="Calibri"/>
        <family val="2"/>
        <scheme val="minor"/>
      </rPr>
      <t>7%</t>
    </r>
  </si>
  <si>
    <t>Housing Supply</t>
  </si>
  <si>
    <t>No. of Dwellings</t>
  </si>
  <si>
    <t>Completions Total</t>
  </si>
  <si>
    <t>Completions (2021/22)</t>
  </si>
  <si>
    <t>Completions (2022/23)</t>
  </si>
  <si>
    <t>Completions (2023/24)</t>
  </si>
  <si>
    <t>Commitments (from non-allocated sites)</t>
  </si>
  <si>
    <t>Local Plan Allocations Total</t>
  </si>
  <si>
    <t xml:space="preserve">Windfall Allowance </t>
  </si>
  <si>
    <t>Total Supply</t>
  </si>
  <si>
    <t>Housing Need (LHN 554 x 19 years)</t>
  </si>
  <si>
    <t>Surplus of Housing Supply over the Housing Need</t>
  </si>
  <si>
    <t>Housing Supply Source</t>
  </si>
  <si>
    <t>No.</t>
  </si>
  <si>
    <t>7%  Discount / Lapse Rate</t>
  </si>
  <si>
    <t>Windfall Sites</t>
  </si>
  <si>
    <t>10 Plus Totals</t>
  </si>
  <si>
    <t>5 to 9 Totals</t>
  </si>
  <si>
    <t>1 to 4 Totals</t>
  </si>
  <si>
    <t>Windfall Sites Total</t>
  </si>
  <si>
    <t>Local Plan Allocations</t>
  </si>
  <si>
    <t>Total 5 Year Identified Supply (IDS)</t>
  </si>
  <si>
    <t>LHN</t>
  </si>
  <si>
    <t>LHN x 5</t>
  </si>
  <si>
    <t>LHN x 5 + 5% NPPF Buffer</t>
  </si>
  <si>
    <t>IDS / LHN x 5 + 5% NPPF Buffer</t>
  </si>
  <si>
    <t>Above x 5</t>
  </si>
  <si>
    <t>Housing Trajectory Scheulde Summary</t>
  </si>
  <si>
    <t>Local Plan Allocations with Planning Permission</t>
  </si>
  <si>
    <t>Local Plan Allocations without Planning Permission</t>
  </si>
  <si>
    <t>Neighbourhood Plan Allocations with Planning Permission</t>
  </si>
  <si>
    <t>Neighbourhood Plan Allocations without Planning Permission</t>
  </si>
  <si>
    <t>Site Allocations and Development Management Policies (SADMP) Allocations with Planning Permission</t>
  </si>
  <si>
    <t>Site Allocations and Develoepment Management Policies (SADMP) Allocations without Planning Permission</t>
  </si>
  <si>
    <t xml:space="preserve">Windfall Sites 1-4 </t>
  </si>
  <si>
    <t>Windfall Sites 5-9</t>
  </si>
  <si>
    <t>Windfall Sites 10 Plus</t>
  </si>
  <si>
    <t>Settlement Capacity Sense Check</t>
  </si>
  <si>
    <t>Windfall Allowance Calculation</t>
  </si>
  <si>
    <t>Housing Supply Plan Period (2021 - 2040)</t>
  </si>
  <si>
    <t>5 Year Housing Land Supply Calculation</t>
  </si>
  <si>
    <t>Windfall Lapse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</si>
</sst>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color indexed="8"/>
      <name val="Arial"/>
      <family val="2"/>
    </font>
    <font>
      <sz val="11"/>
      <color indexed="8"/>
      <name val="Calibri"/>
      <family val="2"/>
      <scheme val="minor"/>
    </font>
    <font>
      <sz val="11"/>
      <name val="Calibri"/>
      <family val="2"/>
      <scheme val="minor"/>
    </font>
    <font>
      <sz val="11"/>
      <color indexed="8"/>
      <name val="Calibri"/>
      <family val="2"/>
    </font>
    <font>
      <b/>
      <sz val="24"/>
      <color theme="1"/>
      <name val="Calibri"/>
      <family val="2"/>
      <scheme val="minor"/>
    </font>
    <font>
      <b/>
      <sz val="14"/>
      <color rgb="FF000000"/>
      <name val="Calibri"/>
    </font>
    <font>
      <sz val="11"/>
      <color rgb="FF000000"/>
      <name val="Calibri"/>
    </font>
    <font>
      <b/>
      <sz val="11"/>
      <color rgb="FF000000"/>
      <name val="Calibri"/>
    </font>
    <font>
      <sz val="11"/>
      <name val="Calibri"/>
    </font>
    <font>
      <sz val="11"/>
      <color rgb="FFFF0000"/>
      <name val="Calibri"/>
    </font>
    <font>
      <sz val="11"/>
      <color rgb="FF000000"/>
      <name val="Calibri"/>
      <family val="2"/>
      <scheme val="minor"/>
    </font>
    <font>
      <sz val="8"/>
      <name val="Arial"/>
      <family val="2"/>
    </font>
    <font>
      <sz val="10"/>
      <color indexed="10"/>
      <name val="Arial"/>
      <family val="2"/>
    </font>
    <font>
      <sz val="10"/>
      <color theme="1"/>
      <name val="Calibri"/>
      <family val="2"/>
      <scheme val="minor"/>
    </font>
    <font>
      <sz val="10"/>
      <name val="Calibri"/>
      <family val="2"/>
      <scheme val="minor"/>
    </font>
    <font>
      <b/>
      <sz val="10"/>
      <name val="Calibri"/>
      <family val="2"/>
      <scheme val="minor"/>
    </font>
    <font>
      <sz val="10"/>
      <color indexed="10"/>
      <name val="Calibri"/>
      <family val="2"/>
      <scheme val="minor"/>
    </font>
    <font>
      <b/>
      <sz val="11"/>
      <color indexed="8"/>
      <name val="Calibri"/>
      <family val="2"/>
      <scheme val="minor"/>
    </font>
    <font>
      <sz val="10"/>
      <name val="Calibri"/>
      <family val="2"/>
    </font>
    <font>
      <b/>
      <sz val="10"/>
      <name val="Arial"/>
      <family val="2"/>
    </font>
    <font>
      <sz val="8"/>
      <name val="Calibri"/>
      <family val="2"/>
      <scheme val="minor"/>
    </font>
    <font>
      <sz val="11"/>
      <color rgb="FF000000"/>
      <name val="Calibri"/>
      <family val="2"/>
    </font>
    <font>
      <b/>
      <sz val="11"/>
      <color rgb="FF000000"/>
      <name val="Calibri"/>
      <family val="2"/>
    </font>
    <font>
      <b/>
      <sz val="14"/>
      <color rgb="FF000000"/>
      <name val="Calibri"/>
      <family val="2"/>
    </font>
    <font>
      <sz val="24"/>
      <name val="Calibri"/>
      <family val="2"/>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4" tint="0.39994506668294322"/>
        <bgColor indexed="64"/>
      </patternFill>
    </fill>
    <fill>
      <patternFill patternType="solid">
        <fgColor rgb="FF8EA9DB"/>
        <bgColor rgb="FF000000"/>
      </patternFill>
    </fill>
    <fill>
      <patternFill patternType="solid">
        <fgColor rgb="FF9BC2E6"/>
        <bgColor rgb="FF000000"/>
      </patternFill>
    </fill>
    <fill>
      <patternFill patternType="solid">
        <fgColor rgb="FFA9D08E"/>
        <bgColor rgb="FF000000"/>
      </patternFill>
    </fill>
    <fill>
      <patternFill patternType="solid">
        <fgColor rgb="FFE2EFDA"/>
        <bgColor rgb="FF000000"/>
      </patternFill>
    </fill>
    <fill>
      <patternFill patternType="solid">
        <fgColor rgb="FFFFD966"/>
        <bgColor rgb="FF000000"/>
      </patternFill>
    </fill>
    <fill>
      <patternFill patternType="solid">
        <fgColor rgb="FFFFFFFF"/>
        <bgColor rgb="FF000000"/>
      </patternFill>
    </fill>
    <fill>
      <patternFill patternType="solid">
        <fgColor theme="9" tint="0.39997558519241921"/>
        <bgColor rgb="FF000000"/>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1" fillId="0" borderId="0"/>
  </cellStyleXfs>
  <cellXfs count="213">
    <xf numFmtId="0" fontId="0" fillId="0" borderId="0" xfId="0"/>
    <xf numFmtId="0" fontId="20" fillId="0" borderId="10" xfId="42" applyFont="1" applyBorder="1" applyAlignment="1">
      <alignment horizontal="center" vertical="center"/>
    </xf>
    <xf numFmtId="0" fontId="0" fillId="0" borderId="10" xfId="0" applyBorder="1"/>
    <xf numFmtId="0" fontId="1" fillId="0" borderId="10" xfId="0" applyFont="1" applyBorder="1" applyAlignment="1">
      <alignment horizontal="center" vertical="center"/>
    </xf>
    <xf numFmtId="0" fontId="0" fillId="0" borderId="10" xfId="0" applyBorder="1" applyAlignment="1">
      <alignment wrapText="1"/>
    </xf>
    <xf numFmtId="0" fontId="22" fillId="0" borderId="10" xfId="42" applyFont="1" applyBorder="1"/>
    <xf numFmtId="0" fontId="22" fillId="0" borderId="10" xfId="42" applyFont="1" applyBorder="1" applyAlignment="1">
      <alignment horizontal="right"/>
    </xf>
    <xf numFmtId="49" fontId="22" fillId="0" borderId="10" xfId="42" applyNumberFormat="1" applyFont="1" applyBorder="1"/>
    <xf numFmtId="0" fontId="16" fillId="0" borderId="0" xfId="0" applyFont="1"/>
    <xf numFmtId="1" fontId="0" fillId="0" borderId="10" xfId="0" applyNumberFormat="1" applyBorder="1"/>
    <xf numFmtId="0" fontId="16" fillId="34" borderId="10" xfId="0" applyFont="1" applyFill="1" applyBorder="1"/>
    <xf numFmtId="0" fontId="0" fillId="34" borderId="10" xfId="0" applyFill="1" applyBorder="1"/>
    <xf numFmtId="0" fontId="0" fillId="34" borderId="10" xfId="0" applyFill="1" applyBorder="1" applyAlignment="1">
      <alignment horizontal="right" vertical="center"/>
    </xf>
    <xf numFmtId="1" fontId="0" fillId="34" borderId="10" xfId="0" applyNumberFormat="1" applyFill="1" applyBorder="1"/>
    <xf numFmtId="0" fontId="16" fillId="36" borderId="10" xfId="0" applyFont="1" applyFill="1" applyBorder="1"/>
    <xf numFmtId="1" fontId="21" fillId="36" borderId="10" xfId="6" applyNumberFormat="1" applyFont="1" applyFill="1" applyBorder="1"/>
    <xf numFmtId="1" fontId="0" fillId="36" borderId="10" xfId="0" applyNumberFormat="1" applyFill="1" applyBorder="1"/>
    <xf numFmtId="0" fontId="23" fillId="35" borderId="0" xfId="0" applyFont="1" applyFill="1"/>
    <xf numFmtId="0" fontId="0" fillId="35" borderId="0" xfId="0" applyFill="1"/>
    <xf numFmtId="0" fontId="18" fillId="35" borderId="0" xfId="0" applyFont="1" applyFill="1"/>
    <xf numFmtId="0" fontId="16" fillId="36" borderId="10" xfId="0" applyFont="1" applyFill="1" applyBorder="1" applyAlignment="1">
      <alignment textRotation="90"/>
    </xf>
    <xf numFmtId="0" fontId="16" fillId="36" borderId="10" xfId="0" applyFont="1" applyFill="1" applyBorder="1" applyAlignment="1">
      <alignment horizontal="center" wrapText="1"/>
    </xf>
    <xf numFmtId="0" fontId="16" fillId="34" borderId="10" xfId="0" applyFont="1" applyFill="1" applyBorder="1" applyAlignment="1">
      <alignment textRotation="90"/>
    </xf>
    <xf numFmtId="0" fontId="1" fillId="34" borderId="10" xfId="0" applyFont="1" applyFill="1" applyBorder="1" applyAlignment="1">
      <alignment horizontal="center" vertical="center"/>
    </xf>
    <xf numFmtId="0" fontId="20" fillId="34" borderId="10" xfId="42" applyFont="1" applyFill="1" applyBorder="1" applyAlignment="1">
      <alignment horizontal="center" vertical="center"/>
    </xf>
    <xf numFmtId="0" fontId="20" fillId="34" borderId="13" xfId="42" applyFont="1" applyFill="1" applyBorder="1" applyAlignment="1">
      <alignment horizontal="center" vertical="center"/>
    </xf>
    <xf numFmtId="0" fontId="0" fillId="33" borderId="10" xfId="0" applyFill="1" applyBorder="1"/>
    <xf numFmtId="0" fontId="16" fillId="35" borderId="0" xfId="0" applyFont="1" applyFill="1"/>
    <xf numFmtId="1" fontId="16" fillId="36" borderId="16" xfId="0" applyNumberFormat="1" applyFont="1" applyFill="1" applyBorder="1"/>
    <xf numFmtId="1" fontId="16" fillId="36" borderId="10" xfId="0" applyNumberFormat="1" applyFont="1" applyFill="1" applyBorder="1"/>
    <xf numFmtId="1" fontId="21" fillId="36" borderId="10" xfId="7" applyNumberFormat="1" applyFont="1" applyFill="1" applyBorder="1"/>
    <xf numFmtId="1" fontId="21" fillId="36" borderId="10" xfId="0" applyNumberFormat="1" applyFont="1" applyFill="1" applyBorder="1"/>
    <xf numFmtId="0" fontId="16" fillId="0" borderId="10" xfId="0" applyFont="1" applyBorder="1"/>
    <xf numFmtId="1" fontId="21" fillId="0" borderId="10" xfId="6" applyNumberFormat="1" applyFont="1" applyFill="1" applyBorder="1"/>
    <xf numFmtId="0" fontId="21" fillId="0" borderId="10" xfId="0" applyFont="1" applyBorder="1"/>
    <xf numFmtId="1" fontId="6" fillId="0" borderId="10" xfId="6" applyNumberFormat="1" applyFill="1" applyBorder="1"/>
    <xf numFmtId="0" fontId="0" fillId="0" borderId="10" xfId="0" applyBorder="1" applyAlignment="1">
      <alignment horizontal="right" vertical="center"/>
    </xf>
    <xf numFmtId="0" fontId="0" fillId="0" borderId="10" xfId="0" applyBorder="1" applyAlignment="1">
      <alignment horizontal="right"/>
    </xf>
    <xf numFmtId="0" fontId="0" fillId="38" borderId="13" xfId="0" applyFill="1" applyBorder="1"/>
    <xf numFmtId="0" fontId="0" fillId="38" borderId="12" xfId="0" applyFill="1" applyBorder="1"/>
    <xf numFmtId="0" fontId="16" fillId="36" borderId="10" xfId="0" applyFont="1" applyFill="1" applyBorder="1" applyAlignment="1">
      <alignment wrapText="1"/>
    </xf>
    <xf numFmtId="0" fontId="0" fillId="34" borderId="10" xfId="0" applyFill="1" applyBorder="1" applyAlignment="1">
      <alignment horizontal="right"/>
    </xf>
    <xf numFmtId="0" fontId="24" fillId="39" borderId="0" xfId="0" applyFont="1" applyFill="1"/>
    <xf numFmtId="0" fontId="25" fillId="39" borderId="0" xfId="0" applyFont="1" applyFill="1"/>
    <xf numFmtId="0" fontId="26" fillId="40" borderId="10" xfId="0" applyFont="1" applyFill="1" applyBorder="1"/>
    <xf numFmtId="0" fontId="26" fillId="40" borderId="13" xfId="0" applyFont="1" applyFill="1" applyBorder="1" applyAlignment="1">
      <alignment textRotation="90"/>
    </xf>
    <xf numFmtId="0" fontId="26" fillId="40" borderId="13" xfId="0" applyFont="1" applyFill="1" applyBorder="1"/>
    <xf numFmtId="0" fontId="26" fillId="40" borderId="13" xfId="0" applyFont="1" applyFill="1" applyBorder="1" applyAlignment="1">
      <alignment wrapText="1"/>
    </xf>
    <xf numFmtId="0" fontId="26" fillId="41" borderId="13" xfId="0" applyFont="1" applyFill="1" applyBorder="1"/>
    <xf numFmtId="0" fontId="26" fillId="41" borderId="13" xfId="0" applyFont="1" applyFill="1" applyBorder="1" applyAlignment="1">
      <alignment textRotation="90"/>
    </xf>
    <xf numFmtId="0" fontId="25" fillId="0" borderId="17" xfId="0" applyFont="1" applyBorder="1"/>
    <xf numFmtId="0" fontId="25" fillId="0" borderId="18" xfId="0" applyFont="1" applyBorder="1"/>
    <xf numFmtId="0" fontId="25" fillId="41" borderId="18" xfId="0" applyFont="1" applyFill="1" applyBorder="1"/>
    <xf numFmtId="0" fontId="25" fillId="42" borderId="18" xfId="0" applyFont="1" applyFill="1" applyBorder="1"/>
    <xf numFmtId="0" fontId="25" fillId="0" borderId="18" xfId="0" applyFont="1" applyBorder="1" applyAlignment="1">
      <alignment wrapText="1"/>
    </xf>
    <xf numFmtId="0" fontId="25" fillId="41" borderId="18" xfId="0" applyFont="1" applyFill="1" applyBorder="1" applyAlignment="1">
      <alignment wrapText="1"/>
    </xf>
    <xf numFmtId="0" fontId="25" fillId="41" borderId="19" xfId="0" applyFont="1" applyFill="1" applyBorder="1"/>
    <xf numFmtId="0" fontId="25" fillId="41" borderId="13" xfId="0" applyFont="1" applyFill="1" applyBorder="1"/>
    <xf numFmtId="0" fontId="27" fillId="0" borderId="18" xfId="0" applyFont="1" applyBorder="1"/>
    <xf numFmtId="0" fontId="25" fillId="0" borderId="0" xfId="0" applyFont="1"/>
    <xf numFmtId="0" fontId="25" fillId="0" borderId="14" xfId="0" applyFont="1" applyBorder="1"/>
    <xf numFmtId="0" fontId="25" fillId="0" borderId="0" xfId="0" applyFont="1" applyAlignment="1">
      <alignment wrapText="1"/>
    </xf>
    <xf numFmtId="0" fontId="25" fillId="0" borderId="10" xfId="0" applyFont="1" applyBorder="1"/>
    <xf numFmtId="0" fontId="25" fillId="0" borderId="13" xfId="0" applyFont="1" applyBorder="1"/>
    <xf numFmtId="0" fontId="25" fillId="0" borderId="13" xfId="0" applyFont="1" applyBorder="1" applyAlignment="1">
      <alignment wrapText="1"/>
    </xf>
    <xf numFmtId="0" fontId="25" fillId="44" borderId="17" xfId="0" applyFont="1" applyFill="1" applyBorder="1"/>
    <xf numFmtId="0" fontId="25" fillId="44" borderId="18" xfId="0" applyFont="1" applyFill="1" applyBorder="1"/>
    <xf numFmtId="0" fontId="28" fillId="0" borderId="18" xfId="0" applyFont="1" applyBorder="1"/>
    <xf numFmtId="0" fontId="26" fillId="34" borderId="13" xfId="0" applyFont="1" applyFill="1" applyBorder="1"/>
    <xf numFmtId="0" fontId="25" fillId="34" borderId="18" xfId="0" applyFont="1" applyFill="1" applyBorder="1"/>
    <xf numFmtId="0" fontId="26" fillId="36" borderId="13" xfId="0" applyFont="1" applyFill="1" applyBorder="1"/>
    <xf numFmtId="0" fontId="25" fillId="0" borderId="20" xfId="0" applyFont="1" applyBorder="1"/>
    <xf numFmtId="0" fontId="26" fillId="43" borderId="18" xfId="0" applyFont="1" applyFill="1" applyBorder="1"/>
    <xf numFmtId="0" fontId="25" fillId="33" borderId="18" xfId="0" applyFont="1" applyFill="1" applyBorder="1"/>
    <xf numFmtId="0" fontId="25" fillId="37" borderId="18" xfId="0" applyFont="1" applyFill="1" applyBorder="1"/>
    <xf numFmtId="0" fontId="26" fillId="37" borderId="18" xfId="0" applyFont="1" applyFill="1" applyBorder="1"/>
    <xf numFmtId="0" fontId="25" fillId="0" borderId="19" xfId="0" applyFont="1" applyBorder="1"/>
    <xf numFmtId="0" fontId="26" fillId="39" borderId="0" xfId="0" applyFont="1" applyFill="1"/>
    <xf numFmtId="0" fontId="0" fillId="34" borderId="0" xfId="0" applyFill="1"/>
    <xf numFmtId="0" fontId="26" fillId="45" borderId="13" xfId="0" applyFont="1" applyFill="1" applyBorder="1"/>
    <xf numFmtId="0" fontId="25" fillId="0" borderId="21" xfId="0" applyFont="1" applyBorder="1"/>
    <xf numFmtId="0" fontId="25" fillId="34" borderId="19" xfId="0" applyFont="1" applyFill="1" applyBorder="1"/>
    <xf numFmtId="0" fontId="25" fillId="34" borderId="10" xfId="0" applyFont="1" applyFill="1" applyBorder="1"/>
    <xf numFmtId="0" fontId="26" fillId="43" borderId="10" xfId="0" applyFont="1" applyFill="1" applyBorder="1"/>
    <xf numFmtId="0" fontId="26" fillId="34" borderId="18" xfId="0" applyFont="1" applyFill="1" applyBorder="1"/>
    <xf numFmtId="0" fontId="26" fillId="33" borderId="18" xfId="0" applyFont="1" applyFill="1" applyBorder="1"/>
    <xf numFmtId="0" fontId="25" fillId="0" borderId="22" xfId="0" applyFont="1" applyBorder="1"/>
    <xf numFmtId="0" fontId="25" fillId="0" borderId="23" xfId="0" applyFont="1" applyBorder="1"/>
    <xf numFmtId="0" fontId="29" fillId="39" borderId="0" xfId="0" applyFont="1" applyFill="1"/>
    <xf numFmtId="0" fontId="29" fillId="0" borderId="10" xfId="0" applyFont="1" applyBorder="1"/>
    <xf numFmtId="0" fontId="29" fillId="0" borderId="10" xfId="0" applyFont="1" applyBorder="1" applyAlignment="1">
      <alignment horizontal="center" vertical="center"/>
    </xf>
    <xf numFmtId="0" fontId="29" fillId="41" borderId="10" xfId="0" applyFont="1" applyFill="1" applyBorder="1" applyAlignment="1">
      <alignment horizontal="center" vertical="center"/>
    </xf>
    <xf numFmtId="0" fontId="29" fillId="41" borderId="13" xfId="0" applyFont="1" applyFill="1" applyBorder="1" applyAlignment="1">
      <alignment horizontal="center" vertical="center"/>
    </xf>
    <xf numFmtId="0" fontId="29" fillId="41" borderId="10" xfId="0" applyFont="1" applyFill="1" applyBorder="1"/>
    <xf numFmtId="0" fontId="29" fillId="41" borderId="10" xfId="0" applyFont="1" applyFill="1" applyBorder="1" applyAlignment="1">
      <alignment horizontal="center" vertical="center" wrapText="1"/>
    </xf>
    <xf numFmtId="0" fontId="29" fillId="41" borderId="13" xfId="0" applyFont="1" applyFill="1" applyBorder="1" applyAlignment="1">
      <alignment horizontal="center" vertical="center" wrapText="1"/>
    </xf>
    <xf numFmtId="0" fontId="29" fillId="0" borderId="10" xfId="0" applyFont="1" applyBorder="1" applyAlignment="1">
      <alignment horizontal="center" vertical="center" wrapText="1"/>
    </xf>
    <xf numFmtId="3" fontId="16" fillId="0" borderId="0" xfId="0" applyNumberFormat="1" applyFont="1"/>
    <xf numFmtId="3" fontId="0" fillId="0" borderId="0" xfId="0" applyNumberFormat="1"/>
    <xf numFmtId="1" fontId="0" fillId="0" borderId="0" xfId="0" applyNumberFormat="1"/>
    <xf numFmtId="16" fontId="0" fillId="0" borderId="0" xfId="0" quotePrefix="1" applyNumberFormat="1"/>
    <xf numFmtId="3" fontId="1" fillId="0" borderId="0" xfId="43" applyNumberFormat="1"/>
    <xf numFmtId="3" fontId="30" fillId="0" borderId="0" xfId="43" applyNumberFormat="1" applyFont="1" applyAlignment="1">
      <alignment wrapText="1"/>
    </xf>
    <xf numFmtId="3" fontId="31" fillId="0" borderId="0" xfId="43" applyNumberFormat="1" applyFont="1"/>
    <xf numFmtId="3" fontId="32" fillId="0" borderId="0" xfId="43" applyNumberFormat="1" applyFont="1"/>
    <xf numFmtId="3" fontId="33" fillId="0" borderId="0" xfId="43" applyNumberFormat="1" applyFont="1" applyAlignment="1">
      <alignment wrapText="1"/>
    </xf>
    <xf numFmtId="3" fontId="32" fillId="0" borderId="0" xfId="43" applyNumberFormat="1" applyFont="1" applyAlignment="1">
      <alignment wrapText="1"/>
    </xf>
    <xf numFmtId="3" fontId="34" fillId="0" borderId="0" xfId="43" applyNumberFormat="1" applyFont="1" applyAlignment="1">
      <alignment wrapText="1"/>
    </xf>
    <xf numFmtId="3" fontId="35" fillId="0" borderId="0" xfId="43" applyNumberFormat="1" applyFont="1"/>
    <xf numFmtId="3" fontId="36" fillId="37" borderId="0" xfId="43" applyNumberFormat="1" applyFont="1" applyFill="1"/>
    <xf numFmtId="3" fontId="33" fillId="0" borderId="0" xfId="43" applyNumberFormat="1" applyFont="1" applyAlignment="1">
      <alignment horizontal="center" wrapText="1"/>
    </xf>
    <xf numFmtId="3" fontId="32" fillId="46" borderId="0" xfId="43" applyNumberFormat="1" applyFont="1" applyFill="1" applyAlignment="1">
      <alignment wrapText="1"/>
    </xf>
    <xf numFmtId="3" fontId="32" fillId="47" borderId="0" xfId="43" applyNumberFormat="1" applyFont="1" applyFill="1"/>
    <xf numFmtId="3" fontId="1" fillId="0" borderId="0" xfId="43" applyNumberFormat="1" applyAlignment="1">
      <alignment wrapText="1"/>
    </xf>
    <xf numFmtId="3" fontId="36" fillId="37" borderId="0" xfId="43" applyNumberFormat="1" applyFont="1" applyFill="1" applyAlignment="1">
      <alignment wrapText="1"/>
    </xf>
    <xf numFmtId="3" fontId="32" fillId="47" borderId="0" xfId="43" applyNumberFormat="1" applyFont="1" applyFill="1" applyAlignment="1">
      <alignment wrapText="1"/>
    </xf>
    <xf numFmtId="3" fontId="38" fillId="0" borderId="0" xfId="43" applyNumberFormat="1" applyFont="1"/>
    <xf numFmtId="3" fontId="34" fillId="37" borderId="0" xfId="43" applyNumberFormat="1" applyFont="1" applyFill="1"/>
    <xf numFmtId="3" fontId="34" fillId="46" borderId="0" xfId="43" applyNumberFormat="1" applyFont="1" applyFill="1"/>
    <xf numFmtId="3" fontId="34" fillId="47" borderId="0" xfId="43" applyNumberFormat="1" applyFont="1" applyFill="1"/>
    <xf numFmtId="0" fontId="16" fillId="0" borderId="10" xfId="0" applyFont="1" applyBorder="1" applyAlignment="1">
      <alignment horizontal="center" vertical="center" wrapText="1"/>
    </xf>
    <xf numFmtId="0" fontId="0" fillId="48" borderId="16" xfId="0" applyFill="1" applyBorder="1" applyAlignment="1">
      <alignment horizontal="left" vertical="center" wrapText="1" indent="1"/>
    </xf>
    <xf numFmtId="0" fontId="0" fillId="48" borderId="14" xfId="0" applyFill="1" applyBorder="1" applyAlignment="1">
      <alignment horizontal="left" vertical="center" wrapText="1" indent="1"/>
    </xf>
    <xf numFmtId="0" fontId="0" fillId="48" borderId="17" xfId="0" applyFill="1" applyBorder="1" applyAlignment="1">
      <alignment vertical="center" wrapText="1"/>
    </xf>
    <xf numFmtId="0" fontId="0" fillId="48" borderId="11" xfId="0" applyFill="1" applyBorder="1" applyAlignment="1">
      <alignment vertical="center" wrapText="1"/>
    </xf>
    <xf numFmtId="0" fontId="0" fillId="48" borderId="17" xfId="0" applyFill="1" applyBorder="1" applyAlignment="1">
      <alignment vertical="top" wrapText="1"/>
    </xf>
    <xf numFmtId="0" fontId="0" fillId="48" borderId="16" xfId="0" applyFill="1" applyBorder="1" applyAlignment="1">
      <alignment horizontal="center" vertical="center" wrapText="1"/>
    </xf>
    <xf numFmtId="0" fontId="0" fillId="48" borderId="24" xfId="0" applyFill="1" applyBorder="1" applyAlignment="1">
      <alignment horizontal="left" vertical="center" wrapText="1" indent="1"/>
    </xf>
    <xf numFmtId="0" fontId="0" fillId="48" borderId="14" xfId="0" applyFill="1" applyBorder="1" applyAlignment="1">
      <alignment vertical="top" wrapText="1"/>
    </xf>
    <xf numFmtId="0" fontId="0" fillId="48" borderId="14" xfId="0" applyFill="1" applyBorder="1" applyAlignment="1">
      <alignment horizontal="center" vertical="center" wrapText="1"/>
    </xf>
    <xf numFmtId="0" fontId="16" fillId="48" borderId="16" xfId="0" applyFont="1" applyFill="1" applyBorder="1" applyAlignment="1">
      <alignment horizontal="center" vertical="center" wrapText="1"/>
    </xf>
    <xf numFmtId="0" fontId="0" fillId="48" borderId="16" xfId="0" applyFill="1" applyBorder="1" applyAlignment="1">
      <alignment horizontal="center" vertical="center"/>
    </xf>
    <xf numFmtId="0" fontId="0" fillId="48" borderId="14" xfId="0" applyFill="1" applyBorder="1" applyAlignment="1">
      <alignment horizontal="center" vertical="center"/>
    </xf>
    <xf numFmtId="0" fontId="0" fillId="48" borderId="17" xfId="0" applyFill="1" applyBorder="1" applyAlignment="1">
      <alignment horizontal="center" vertical="center"/>
    </xf>
    <xf numFmtId="3" fontId="0" fillId="48" borderId="16" xfId="0" applyNumberFormat="1" applyFill="1" applyBorder="1" applyAlignment="1">
      <alignment horizontal="center" vertical="center"/>
    </xf>
    <xf numFmtId="0" fontId="16" fillId="37" borderId="10" xfId="0" applyFont="1" applyFill="1" applyBorder="1"/>
    <xf numFmtId="3" fontId="16" fillId="37" borderId="10" xfId="0" applyNumberFormat="1" applyFont="1" applyFill="1" applyBorder="1"/>
    <xf numFmtId="0" fontId="1" fillId="34" borderId="10" xfId="0" applyFont="1" applyFill="1" applyBorder="1" applyAlignment="1">
      <alignment horizontal="right"/>
    </xf>
    <xf numFmtId="0" fontId="1" fillId="34" borderId="10" xfId="0" applyFont="1" applyFill="1" applyBorder="1" applyAlignment="1">
      <alignment horizontal="right" vertical="center"/>
    </xf>
    <xf numFmtId="0" fontId="26" fillId="40" borderId="13" xfId="0" applyFont="1" applyFill="1" applyBorder="1" applyAlignment="1">
      <alignment vertical="center" wrapText="1"/>
    </xf>
    <xf numFmtId="0" fontId="25" fillId="0" borderId="19" xfId="0" applyFont="1" applyBorder="1" applyAlignment="1">
      <alignment wrapText="1"/>
    </xf>
    <xf numFmtId="0" fontId="29" fillId="0" borderId="0" xfId="0" applyFont="1"/>
    <xf numFmtId="0" fontId="29" fillId="0" borderId="10" xfId="0" applyFont="1" applyBorder="1" applyAlignment="1">
      <alignment horizontal="right" vertical="center"/>
    </xf>
    <xf numFmtId="0" fontId="29" fillId="41" borderId="10" xfId="0" applyFont="1" applyFill="1" applyBorder="1" applyAlignment="1">
      <alignment horizontal="right" vertical="center"/>
    </xf>
    <xf numFmtId="0" fontId="25" fillId="34" borderId="18" xfId="0" applyFont="1" applyFill="1" applyBorder="1" applyAlignment="1">
      <alignment horizontal="right"/>
    </xf>
    <xf numFmtId="0" fontId="25" fillId="41" borderId="18" xfId="0" applyFont="1" applyFill="1" applyBorder="1" applyAlignment="1">
      <alignment horizontal="right"/>
    </xf>
    <xf numFmtId="0" fontId="25" fillId="0" borderId="18" xfId="0" applyFont="1" applyBorder="1" applyAlignment="1">
      <alignment horizontal="right"/>
    </xf>
    <xf numFmtId="0" fontId="25" fillId="0" borderId="18" xfId="0" applyFont="1" applyBorder="1" applyAlignment="1">
      <alignment horizontal="right" wrapText="1"/>
    </xf>
    <xf numFmtId="0" fontId="25" fillId="41" borderId="18" xfId="0" applyFont="1" applyFill="1" applyBorder="1" applyAlignment="1">
      <alignment horizontal="right" wrapText="1"/>
    </xf>
    <xf numFmtId="0" fontId="25" fillId="34" borderId="10" xfId="0" applyFont="1" applyFill="1" applyBorder="1" applyAlignment="1">
      <alignment horizontal="right"/>
    </xf>
    <xf numFmtId="0" fontId="25" fillId="41" borderId="10" xfId="0" applyFont="1" applyFill="1" applyBorder="1" applyAlignment="1">
      <alignment horizontal="right"/>
    </xf>
    <xf numFmtId="0" fontId="25" fillId="41" borderId="10" xfId="0" applyFont="1" applyFill="1" applyBorder="1" applyAlignment="1">
      <alignment horizontal="right" wrapText="1"/>
    </xf>
    <xf numFmtId="0" fontId="1" fillId="34" borderId="10" xfId="0" applyFont="1" applyFill="1" applyBorder="1" applyAlignment="1">
      <alignment horizontal="right" vertical="center" wrapText="1"/>
    </xf>
    <xf numFmtId="0" fontId="20" fillId="34" borderId="10" xfId="42" applyFont="1" applyFill="1" applyBorder="1" applyAlignment="1">
      <alignment horizontal="right" vertical="center"/>
    </xf>
    <xf numFmtId="0" fontId="20" fillId="0" borderId="10" xfId="42" applyFont="1" applyBorder="1" applyAlignment="1">
      <alignment horizontal="right" vertical="center"/>
    </xf>
    <xf numFmtId="0" fontId="25" fillId="0" borderId="10" xfId="0" applyFont="1" applyBorder="1" applyAlignment="1">
      <alignment horizontal="right"/>
    </xf>
    <xf numFmtId="0" fontId="1" fillId="34" borderId="13" xfId="0" applyFont="1" applyFill="1" applyBorder="1" applyAlignment="1">
      <alignment horizontal="right" vertical="center"/>
    </xf>
    <xf numFmtId="0" fontId="1" fillId="0" borderId="10" xfId="0" applyFont="1" applyBorder="1" applyAlignment="1">
      <alignment horizontal="right" vertical="center" wrapText="1"/>
    </xf>
    <xf numFmtId="0" fontId="1" fillId="0" borderId="10" xfId="0" applyFont="1" applyBorder="1" applyAlignment="1">
      <alignment horizontal="right" vertical="center"/>
    </xf>
    <xf numFmtId="0" fontId="25" fillId="33" borderId="18" xfId="0" applyFont="1" applyFill="1" applyBorder="1" applyAlignment="1">
      <alignment horizontal="right"/>
    </xf>
    <xf numFmtId="0" fontId="29" fillId="41" borderId="13" xfId="0" applyFont="1" applyFill="1" applyBorder="1" applyAlignment="1">
      <alignment horizontal="right" vertical="center"/>
    </xf>
    <xf numFmtId="0" fontId="25" fillId="0" borderId="19" xfId="0" applyFont="1" applyBorder="1" applyAlignment="1">
      <alignment horizontal="right"/>
    </xf>
    <xf numFmtId="0" fontId="25" fillId="34" borderId="19" xfId="0" applyFont="1" applyFill="1" applyBorder="1" applyAlignment="1">
      <alignment horizontal="right"/>
    </xf>
    <xf numFmtId="0" fontId="29" fillId="41" borderId="10" xfId="0" applyFont="1" applyFill="1" applyBorder="1" applyAlignment="1">
      <alignment horizontal="right"/>
    </xf>
    <xf numFmtId="0" fontId="29" fillId="0" borderId="10" xfId="0" applyFont="1" applyBorder="1" applyAlignment="1">
      <alignment horizontal="right"/>
    </xf>
    <xf numFmtId="0" fontId="25" fillId="0" borderId="16" xfId="0" applyFont="1" applyBorder="1"/>
    <xf numFmtId="0" fontId="25" fillId="0" borderId="25" xfId="0" applyFont="1" applyBorder="1"/>
    <xf numFmtId="0" fontId="25" fillId="0" borderId="26" xfId="0" applyFont="1" applyBorder="1"/>
    <xf numFmtId="0" fontId="25" fillId="0" borderId="27" xfId="0" applyFont="1" applyBorder="1"/>
    <xf numFmtId="0" fontId="0" fillId="37" borderId="10" xfId="0" applyFill="1" applyBorder="1"/>
    <xf numFmtId="0" fontId="0" fillId="37" borderId="12" xfId="0" applyFill="1" applyBorder="1"/>
    <xf numFmtId="0" fontId="0" fillId="37" borderId="13" xfId="0" applyFill="1" applyBorder="1"/>
    <xf numFmtId="0" fontId="16" fillId="37" borderId="15" xfId="0" applyFont="1" applyFill="1" applyBorder="1"/>
    <xf numFmtId="0" fontId="40" fillId="39" borderId="0" xfId="0" applyFont="1" applyFill="1"/>
    <xf numFmtId="0" fontId="41" fillId="43" borderId="15" xfId="0" applyFont="1" applyFill="1" applyBorder="1"/>
    <xf numFmtId="0" fontId="41" fillId="43" borderId="12" xfId="0" applyFont="1" applyFill="1" applyBorder="1"/>
    <xf numFmtId="0" fontId="40" fillId="43" borderId="13" xfId="0" applyFont="1" applyFill="1" applyBorder="1"/>
    <xf numFmtId="0" fontId="41" fillId="43" borderId="17" xfId="0" applyFont="1" applyFill="1" applyBorder="1"/>
    <xf numFmtId="0" fontId="42" fillId="39" borderId="0" xfId="0" applyFont="1" applyFill="1"/>
    <xf numFmtId="0" fontId="16" fillId="37" borderId="12" xfId="0" applyFont="1" applyFill="1" applyBorder="1"/>
    <xf numFmtId="0" fontId="16" fillId="37" borderId="13" xfId="0" applyFont="1" applyFill="1" applyBorder="1"/>
    <xf numFmtId="0" fontId="16" fillId="37" borderId="0" xfId="0" applyFont="1" applyFill="1"/>
    <xf numFmtId="3" fontId="16" fillId="37" borderId="0" xfId="0" applyNumberFormat="1" applyFont="1" applyFill="1"/>
    <xf numFmtId="0" fontId="0" fillId="47" borderId="0" xfId="0" applyFill="1"/>
    <xf numFmtId="0" fontId="16" fillId="46" borderId="0" xfId="0" applyFont="1" applyFill="1"/>
    <xf numFmtId="3" fontId="16" fillId="46" borderId="0" xfId="0" applyNumberFormat="1" applyFont="1" applyFill="1"/>
    <xf numFmtId="3" fontId="0" fillId="47" borderId="0" xfId="0" applyNumberFormat="1" applyFill="1"/>
    <xf numFmtId="1" fontId="0" fillId="47" borderId="0" xfId="0" applyNumberFormat="1" applyFill="1"/>
    <xf numFmtId="1" fontId="16" fillId="46" borderId="0" xfId="0" applyNumberFormat="1" applyFont="1" applyFill="1"/>
    <xf numFmtId="3" fontId="34" fillId="47" borderId="0" xfId="43" applyNumberFormat="1" applyFont="1" applyFill="1" applyAlignment="1">
      <alignment wrapText="1"/>
    </xf>
    <xf numFmtId="49" fontId="34" fillId="47" borderId="0" xfId="43" applyNumberFormat="1" applyFont="1" applyFill="1"/>
    <xf numFmtId="0" fontId="0" fillId="47" borderId="10" xfId="0" applyFill="1" applyBorder="1"/>
    <xf numFmtId="0" fontId="0" fillId="49" borderId="10" xfId="0" applyFill="1" applyBorder="1"/>
    <xf numFmtId="0" fontId="16" fillId="50" borderId="10" xfId="0" applyFont="1" applyFill="1" applyBorder="1"/>
    <xf numFmtId="0" fontId="0" fillId="46" borderId="0" xfId="0" applyFill="1"/>
    <xf numFmtId="2" fontId="16" fillId="46" borderId="0" xfId="0" applyNumberFormat="1" applyFont="1" applyFill="1"/>
    <xf numFmtId="164" fontId="16" fillId="37" borderId="0" xfId="0" applyNumberFormat="1" applyFont="1" applyFill="1"/>
    <xf numFmtId="0" fontId="0" fillId="46" borderId="0" xfId="0" applyFill="1" applyAlignment="1">
      <alignment horizontal="center" vertical="center" wrapText="1"/>
    </xf>
    <xf numFmtId="3" fontId="0" fillId="46" borderId="0" xfId="0" applyNumberFormat="1" applyFill="1" applyAlignment="1">
      <alignment horizontal="center" vertical="center" wrapText="1"/>
    </xf>
    <xf numFmtId="0" fontId="21" fillId="37" borderId="0" xfId="0" applyFont="1" applyFill="1" applyAlignment="1">
      <alignment horizontal="center" vertical="center" wrapText="1"/>
    </xf>
    <xf numFmtId="0" fontId="41" fillId="43" borderId="15" xfId="0" applyFont="1" applyFill="1" applyBorder="1" applyAlignment="1"/>
    <xf numFmtId="0" fontId="41" fillId="43" borderId="12" xfId="0" applyFont="1" applyFill="1" applyBorder="1" applyAlignment="1"/>
    <xf numFmtId="0" fontId="41" fillId="43" borderId="13" xfId="0" applyFont="1" applyFill="1" applyBorder="1" applyAlignment="1"/>
    <xf numFmtId="3" fontId="43" fillId="35" borderId="0" xfId="43" applyNumberFormat="1" applyFont="1" applyFill="1" applyAlignment="1">
      <alignment vertical="center" wrapText="1"/>
    </xf>
    <xf numFmtId="0" fontId="0" fillId="35" borderId="0" xfId="0" applyFill="1" applyAlignment="1">
      <alignment vertical="center"/>
    </xf>
    <xf numFmtId="0" fontId="0" fillId="0" borderId="15" xfId="0" applyBorder="1" applyAlignment="1">
      <alignment vertical="center" wrapText="1"/>
    </xf>
    <xf numFmtId="0" fontId="0" fillId="0" borderId="15" xfId="0" applyBorder="1" applyAlignment="1">
      <alignment horizontal="justify" vertical="center" wrapText="1"/>
    </xf>
    <xf numFmtId="0" fontId="0" fillId="0" borderId="10" xfId="0" applyBorder="1" applyAlignment="1">
      <alignment horizontal="justify"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3" fontId="0" fillId="0" borderId="10" xfId="0" applyNumberFormat="1" applyBorder="1" applyAlignment="1">
      <alignment horizontal="center" vertical="center" wrapText="1"/>
    </xf>
    <xf numFmtId="0" fontId="0" fillId="48" borderId="10" xfId="0" applyFill="1" applyBorder="1" applyAlignment="1">
      <alignment horizontal="center" vertical="center" wrapText="1"/>
    </xf>
    <xf numFmtId="0" fontId="0" fillId="48" borderId="13" xfId="0" applyFill="1" applyBorder="1" applyAlignment="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E929F6E2-944F-45A5-8AAF-E7B3A52BDCC8}"/>
    <cellStyle name="Normal_Sheet1" xfId="42" xr:uid="{2E1D7A6F-C6F0-412A-A808-C23B056D795A}"/>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solidFill>
                  <a:sysClr val="windowText" lastClr="000000"/>
                </a:solidFill>
              </a:rPr>
              <a:t>Local Plan Housing Trajectory (2021/22 - 2039/40)</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2.7420273501724469E-2"/>
          <c:y val="0.14589285482992445"/>
          <c:w val="0.93094615670199132"/>
          <c:h val="0.81471848590265095"/>
        </c:manualLayout>
      </c:layout>
      <c:barChart>
        <c:barDir val="col"/>
        <c:grouping val="clustered"/>
        <c:varyColors val="0"/>
        <c:ser>
          <c:idx val="0"/>
          <c:order val="0"/>
          <c:tx>
            <c:v>Supply</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Summary!$C$2:$U$2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Summary!$C$13:$U$13</c:f>
              <c:numCache>
                <c:formatCode>General</c:formatCode>
                <c:ptCount val="19"/>
                <c:pt idx="0">
                  <c:v>387</c:v>
                </c:pt>
                <c:pt idx="1">
                  <c:v>569</c:v>
                </c:pt>
                <c:pt idx="2">
                  <c:v>606</c:v>
                </c:pt>
                <c:pt idx="3">
                  <c:v>964</c:v>
                </c:pt>
                <c:pt idx="4">
                  <c:v>1144</c:v>
                </c:pt>
                <c:pt idx="5">
                  <c:v>990</c:v>
                </c:pt>
                <c:pt idx="6">
                  <c:v>889</c:v>
                </c:pt>
                <c:pt idx="7">
                  <c:v>805</c:v>
                </c:pt>
                <c:pt idx="8">
                  <c:v>730</c:v>
                </c:pt>
                <c:pt idx="9">
                  <c:v>727</c:v>
                </c:pt>
                <c:pt idx="10">
                  <c:v>641</c:v>
                </c:pt>
                <c:pt idx="11">
                  <c:v>563</c:v>
                </c:pt>
                <c:pt idx="12">
                  <c:v>512</c:v>
                </c:pt>
                <c:pt idx="13">
                  <c:v>502</c:v>
                </c:pt>
                <c:pt idx="14">
                  <c:v>502</c:v>
                </c:pt>
                <c:pt idx="15">
                  <c:v>427</c:v>
                </c:pt>
                <c:pt idx="16">
                  <c:v>517</c:v>
                </c:pt>
                <c:pt idx="17">
                  <c:v>517</c:v>
                </c:pt>
                <c:pt idx="18">
                  <c:v>446</c:v>
                </c:pt>
              </c:numCache>
            </c:numRef>
          </c:val>
          <c:extLst>
            <c:ext xmlns:c16="http://schemas.microsoft.com/office/drawing/2014/chart" uri="{C3380CC4-5D6E-409C-BE32-E72D297353CC}">
              <c16:uniqueId val="{00000000-3557-44EC-8740-3C2806E56415}"/>
            </c:ext>
          </c:extLst>
        </c:ser>
        <c:dLbls>
          <c:showLegendKey val="0"/>
          <c:showVal val="0"/>
          <c:showCatName val="0"/>
          <c:showSerName val="0"/>
          <c:showPercent val="0"/>
          <c:showBubbleSize val="0"/>
        </c:dLbls>
        <c:gapWidth val="247"/>
        <c:overlap val="-27"/>
        <c:axId val="812716224"/>
        <c:axId val="646308848"/>
      </c:barChart>
      <c:lineChart>
        <c:grouping val="standard"/>
        <c:varyColors val="0"/>
        <c:ser>
          <c:idx val="1"/>
          <c:order val="1"/>
          <c:tx>
            <c:v>Annual LHN</c:v>
          </c:tx>
          <c:spPr>
            <a:ln w="28575" cap="rnd">
              <a:solidFill>
                <a:schemeClr val="accent2"/>
              </a:solidFill>
              <a:round/>
            </a:ln>
            <a:effectLst/>
          </c:spPr>
          <c:marker>
            <c:symbol val="none"/>
          </c:marker>
          <c:cat>
            <c:strRef>
              <c:f>Summary!$C$2:$U$2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Summary!$C$15:$U$15</c:f>
              <c:numCache>
                <c:formatCode>General</c:formatCode>
                <c:ptCount val="19"/>
                <c:pt idx="0" formatCode="0">
                  <c:v>554</c:v>
                </c:pt>
                <c:pt idx="1">
                  <c:v>554</c:v>
                </c:pt>
                <c:pt idx="2">
                  <c:v>554</c:v>
                </c:pt>
                <c:pt idx="3">
                  <c:v>554</c:v>
                </c:pt>
                <c:pt idx="4">
                  <c:v>554</c:v>
                </c:pt>
                <c:pt idx="5">
                  <c:v>554</c:v>
                </c:pt>
                <c:pt idx="6">
                  <c:v>554</c:v>
                </c:pt>
                <c:pt idx="7">
                  <c:v>554</c:v>
                </c:pt>
                <c:pt idx="8">
                  <c:v>554</c:v>
                </c:pt>
                <c:pt idx="9">
                  <c:v>554</c:v>
                </c:pt>
                <c:pt idx="10">
                  <c:v>554</c:v>
                </c:pt>
                <c:pt idx="11">
                  <c:v>554</c:v>
                </c:pt>
                <c:pt idx="12">
                  <c:v>554</c:v>
                </c:pt>
                <c:pt idx="13">
                  <c:v>554</c:v>
                </c:pt>
                <c:pt idx="14">
                  <c:v>554</c:v>
                </c:pt>
                <c:pt idx="15">
                  <c:v>554</c:v>
                </c:pt>
                <c:pt idx="16">
                  <c:v>554</c:v>
                </c:pt>
                <c:pt idx="17">
                  <c:v>554</c:v>
                </c:pt>
                <c:pt idx="18">
                  <c:v>554</c:v>
                </c:pt>
              </c:numCache>
            </c:numRef>
          </c:val>
          <c:smooth val="0"/>
          <c:extLst>
            <c:ext xmlns:c16="http://schemas.microsoft.com/office/drawing/2014/chart" uri="{C3380CC4-5D6E-409C-BE32-E72D297353CC}">
              <c16:uniqueId val="{00000001-3557-44EC-8740-3C2806E56415}"/>
            </c:ext>
          </c:extLst>
        </c:ser>
        <c:dLbls>
          <c:showLegendKey val="0"/>
          <c:showVal val="0"/>
          <c:showCatName val="0"/>
          <c:showSerName val="0"/>
          <c:showPercent val="0"/>
          <c:showBubbleSize val="0"/>
        </c:dLbls>
        <c:marker val="1"/>
        <c:smooth val="0"/>
        <c:axId val="812716224"/>
        <c:axId val="646308848"/>
      </c:lineChart>
      <c:lineChart>
        <c:grouping val="standard"/>
        <c:varyColors val="0"/>
        <c:ser>
          <c:idx val="2"/>
          <c:order val="2"/>
          <c:tx>
            <c:v>Cumulative Target</c:v>
          </c:tx>
          <c:spPr>
            <a:ln w="28575" cap="rnd">
              <a:solidFill>
                <a:schemeClr val="accent3"/>
              </a:solidFill>
              <a:round/>
            </a:ln>
            <a:effectLst/>
          </c:spPr>
          <c:marker>
            <c:symbol val="none"/>
          </c:marker>
          <c:cat>
            <c:strRef>
              <c:f>Summary!$C$2:$U$2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Summary!$C$16:$U$16</c:f>
              <c:numCache>
                <c:formatCode>General</c:formatCode>
                <c:ptCount val="19"/>
                <c:pt idx="0">
                  <c:v>554</c:v>
                </c:pt>
                <c:pt idx="1">
                  <c:v>1108</c:v>
                </c:pt>
                <c:pt idx="2">
                  <c:v>1662</c:v>
                </c:pt>
                <c:pt idx="3">
                  <c:v>2216</c:v>
                </c:pt>
                <c:pt idx="4">
                  <c:v>2770</c:v>
                </c:pt>
                <c:pt idx="5">
                  <c:v>3324</c:v>
                </c:pt>
                <c:pt idx="6">
                  <c:v>3878</c:v>
                </c:pt>
                <c:pt idx="7">
                  <c:v>4432</c:v>
                </c:pt>
                <c:pt idx="8">
                  <c:v>4986</c:v>
                </c:pt>
                <c:pt idx="9">
                  <c:v>5540</c:v>
                </c:pt>
                <c:pt idx="10">
                  <c:v>6094</c:v>
                </c:pt>
                <c:pt idx="11">
                  <c:v>6648</c:v>
                </c:pt>
                <c:pt idx="12">
                  <c:v>7202</c:v>
                </c:pt>
                <c:pt idx="13">
                  <c:v>7756</c:v>
                </c:pt>
                <c:pt idx="14">
                  <c:v>8310</c:v>
                </c:pt>
                <c:pt idx="15">
                  <c:v>8864</c:v>
                </c:pt>
                <c:pt idx="16">
                  <c:v>9418</c:v>
                </c:pt>
                <c:pt idx="17">
                  <c:v>9972</c:v>
                </c:pt>
                <c:pt idx="18">
                  <c:v>10526</c:v>
                </c:pt>
              </c:numCache>
            </c:numRef>
          </c:val>
          <c:smooth val="0"/>
          <c:extLst>
            <c:ext xmlns:c16="http://schemas.microsoft.com/office/drawing/2014/chart" uri="{C3380CC4-5D6E-409C-BE32-E72D297353CC}">
              <c16:uniqueId val="{00000002-3557-44EC-8740-3C2806E56415}"/>
            </c:ext>
          </c:extLst>
        </c:ser>
        <c:ser>
          <c:idx val="3"/>
          <c:order val="3"/>
          <c:tx>
            <c:v>Cumulative Completions</c:v>
          </c:tx>
          <c:spPr>
            <a:ln w="28575" cap="rnd">
              <a:solidFill>
                <a:schemeClr val="accent4"/>
              </a:solidFill>
              <a:round/>
            </a:ln>
            <a:effectLst/>
          </c:spPr>
          <c:marker>
            <c:symbol val="none"/>
          </c:marker>
          <c:cat>
            <c:strRef>
              <c:f>Summary!$C$2:$U$2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Summary!$C$23:$U$23</c:f>
              <c:numCache>
                <c:formatCode>0</c:formatCode>
                <c:ptCount val="19"/>
                <c:pt idx="0">
                  <c:v>387</c:v>
                </c:pt>
                <c:pt idx="1">
                  <c:v>956</c:v>
                </c:pt>
                <c:pt idx="2" formatCode="General">
                  <c:v>1562</c:v>
                </c:pt>
                <c:pt idx="3" formatCode="General">
                  <c:v>2526</c:v>
                </c:pt>
                <c:pt idx="4" formatCode="General">
                  <c:v>3670</c:v>
                </c:pt>
                <c:pt idx="5" formatCode="General">
                  <c:v>4660</c:v>
                </c:pt>
                <c:pt idx="6" formatCode="General">
                  <c:v>5549</c:v>
                </c:pt>
                <c:pt idx="7" formatCode="General">
                  <c:v>6354</c:v>
                </c:pt>
                <c:pt idx="8" formatCode="General">
                  <c:v>7084</c:v>
                </c:pt>
                <c:pt idx="9" formatCode="General">
                  <c:v>7811</c:v>
                </c:pt>
                <c:pt idx="10" formatCode="General">
                  <c:v>8452</c:v>
                </c:pt>
                <c:pt idx="11" formatCode="General">
                  <c:v>9015</c:v>
                </c:pt>
                <c:pt idx="12" formatCode="General">
                  <c:v>9527</c:v>
                </c:pt>
                <c:pt idx="13" formatCode="General">
                  <c:v>10029</c:v>
                </c:pt>
                <c:pt idx="14" formatCode="General">
                  <c:v>10531</c:v>
                </c:pt>
                <c:pt idx="15" formatCode="General">
                  <c:v>10958</c:v>
                </c:pt>
                <c:pt idx="16" formatCode="General">
                  <c:v>11475</c:v>
                </c:pt>
                <c:pt idx="17" formatCode="General">
                  <c:v>11992</c:v>
                </c:pt>
                <c:pt idx="18" formatCode="General">
                  <c:v>12438</c:v>
                </c:pt>
              </c:numCache>
            </c:numRef>
          </c:val>
          <c:smooth val="0"/>
          <c:extLst>
            <c:ext xmlns:c16="http://schemas.microsoft.com/office/drawing/2014/chart" uri="{C3380CC4-5D6E-409C-BE32-E72D297353CC}">
              <c16:uniqueId val="{00000003-3557-44EC-8740-3C2806E56415}"/>
            </c:ext>
          </c:extLst>
        </c:ser>
        <c:dLbls>
          <c:showLegendKey val="0"/>
          <c:showVal val="0"/>
          <c:showCatName val="0"/>
          <c:showSerName val="0"/>
          <c:showPercent val="0"/>
          <c:showBubbleSize val="0"/>
        </c:dLbls>
        <c:marker val="1"/>
        <c:smooth val="0"/>
        <c:axId val="720583600"/>
        <c:axId val="1916685568"/>
      </c:lineChart>
      <c:catAx>
        <c:axId val="81271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308848"/>
        <c:crosses val="autoZero"/>
        <c:auto val="1"/>
        <c:lblAlgn val="ctr"/>
        <c:lblOffset val="100"/>
        <c:noMultiLvlLbl val="0"/>
      </c:catAx>
      <c:valAx>
        <c:axId val="646308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2716224"/>
        <c:crosses val="autoZero"/>
        <c:crossBetween val="between"/>
      </c:valAx>
      <c:valAx>
        <c:axId val="1916685568"/>
        <c:scaling>
          <c:orientation val="minMax"/>
        </c:scaling>
        <c:delete val="0"/>
        <c:axPos val="r"/>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583600"/>
        <c:crosses val="max"/>
        <c:crossBetween val="between"/>
      </c:valAx>
      <c:catAx>
        <c:axId val="720583600"/>
        <c:scaling>
          <c:orientation val="minMax"/>
        </c:scaling>
        <c:delete val="1"/>
        <c:axPos val="b"/>
        <c:numFmt formatCode="General" sourceLinked="1"/>
        <c:majorTickMark val="none"/>
        <c:minorTickMark val="none"/>
        <c:tickLblPos val="nextTo"/>
        <c:crossAx val="19166855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57149</xdr:colOff>
      <xdr:row>26</xdr:row>
      <xdr:rowOff>42861</xdr:rowOff>
    </xdr:from>
    <xdr:to>
      <xdr:col>20</xdr:col>
      <xdr:colOff>657224</xdr:colOff>
      <xdr:row>58</xdr:row>
      <xdr:rowOff>104775</xdr:rowOff>
    </xdr:to>
    <xdr:graphicFrame macro="">
      <xdr:nvGraphicFramePr>
        <xdr:cNvPr id="3" name="Chart 2">
          <a:extLst>
            <a:ext uri="{FF2B5EF4-FFF2-40B4-BE49-F238E27FC236}">
              <a16:creationId xmlns:a16="http://schemas.microsoft.com/office/drawing/2014/main" id="{C7B161B8-7F20-ED3D-D68E-EBD62E9791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6B93A-A96D-41A2-948B-6A5B3ED32B69}">
  <dimension ref="A1:X30"/>
  <sheetViews>
    <sheetView zoomScale="70" zoomScaleNormal="70" workbookViewId="0"/>
  </sheetViews>
  <sheetFormatPr defaultRowHeight="15"/>
  <cols>
    <col min="1" max="1" width="9.28515625" style="18"/>
    <col min="2" max="2" width="43" bestFit="1" customWidth="1"/>
    <col min="3" max="21" width="9.7109375" customWidth="1"/>
    <col min="22" max="22" width="11.28515625" bestFit="1" customWidth="1"/>
    <col min="23" max="23" width="21.28515625" bestFit="1" customWidth="1"/>
    <col min="24" max="24" width="41.28515625" customWidth="1"/>
  </cols>
  <sheetData>
    <row r="1" spans="1:24" ht="31.5">
      <c r="A1" s="17" t="s">
        <v>2650</v>
      </c>
      <c r="B1" s="18"/>
      <c r="C1" s="18"/>
      <c r="D1" s="18"/>
      <c r="E1" s="18"/>
      <c r="F1" s="18"/>
      <c r="G1" s="18"/>
      <c r="H1" s="18"/>
      <c r="I1" s="18"/>
      <c r="J1" s="18"/>
      <c r="K1" s="18"/>
      <c r="L1" s="18"/>
      <c r="M1" s="18"/>
      <c r="N1" s="18"/>
      <c r="O1" s="18"/>
      <c r="P1" s="18"/>
      <c r="Q1" s="18"/>
      <c r="R1" s="18"/>
      <c r="S1" s="18"/>
      <c r="T1" s="18"/>
      <c r="U1" s="18"/>
      <c r="V1" s="18"/>
      <c r="W1" s="18"/>
      <c r="X1" s="18"/>
    </row>
    <row r="2" spans="1:24">
      <c r="B2" s="28" t="s">
        <v>0</v>
      </c>
      <c r="C2" s="14" t="s">
        <v>1</v>
      </c>
      <c r="D2" s="14" t="s">
        <v>2</v>
      </c>
      <c r="E2" s="14" t="s">
        <v>3</v>
      </c>
      <c r="F2" s="10" t="s">
        <v>4</v>
      </c>
      <c r="G2" s="10" t="s">
        <v>5</v>
      </c>
      <c r="H2" s="10" t="s">
        <v>6</v>
      </c>
      <c r="I2" s="10" t="s">
        <v>7</v>
      </c>
      <c r="J2" s="10" t="s">
        <v>8</v>
      </c>
      <c r="K2" s="14" t="s">
        <v>9</v>
      </c>
      <c r="L2" s="14" t="s">
        <v>10</v>
      </c>
      <c r="M2" s="14" t="s">
        <v>11</v>
      </c>
      <c r="N2" s="14" t="s">
        <v>12</v>
      </c>
      <c r="O2" s="14" t="s">
        <v>13</v>
      </c>
      <c r="P2" s="14" t="s">
        <v>14</v>
      </c>
      <c r="Q2" s="14" t="s">
        <v>15</v>
      </c>
      <c r="R2" s="14" t="s">
        <v>16</v>
      </c>
      <c r="S2" s="14" t="s">
        <v>17</v>
      </c>
      <c r="T2" s="14" t="s">
        <v>18</v>
      </c>
      <c r="U2" s="14" t="s">
        <v>19</v>
      </c>
      <c r="V2" s="10" t="s">
        <v>20</v>
      </c>
      <c r="W2" s="193" t="s">
        <v>21</v>
      </c>
      <c r="X2" s="135" t="s">
        <v>22</v>
      </c>
    </row>
    <row r="3" spans="1:24">
      <c r="B3" s="16" t="s">
        <v>23</v>
      </c>
      <c r="C3" s="2">
        <v>137</v>
      </c>
      <c r="D3" s="2">
        <v>166</v>
      </c>
      <c r="E3" s="2">
        <f>SUM('Windfall 1-4'!I576)</f>
        <v>113</v>
      </c>
      <c r="F3" s="11">
        <f>SUM('Windfall 1-4'!J576)</f>
        <v>343</v>
      </c>
      <c r="G3" s="11">
        <f>SUM('Windfall 1-4'!K576)</f>
        <v>184</v>
      </c>
      <c r="H3" s="11">
        <f>SUM('Windfall 1-4'!L576)</f>
        <v>141</v>
      </c>
      <c r="I3" s="11">
        <f>SUM('Windfall 1-4'!M576)</f>
        <v>29</v>
      </c>
      <c r="J3" s="11">
        <f>SUM('Windfall 1-4'!N576)</f>
        <v>12</v>
      </c>
      <c r="K3" s="2">
        <f>SUM('Windfall 1-4'!O576)</f>
        <v>0</v>
      </c>
      <c r="L3" s="2">
        <f>SUM('Windfall 1-4'!P576)</f>
        <v>0</v>
      </c>
      <c r="M3" s="2">
        <f>SUM('Windfall 1-4'!Q576)</f>
        <v>0</v>
      </c>
      <c r="N3" s="2">
        <f>SUM('Windfall 1-4'!R576)</f>
        <v>0</v>
      </c>
      <c r="O3" s="2">
        <f>SUM('Windfall 1-4'!S576)</f>
        <v>0</v>
      </c>
      <c r="P3" s="2">
        <f>SUM('Windfall 1-4'!T576)</f>
        <v>0</v>
      </c>
      <c r="Q3" s="2">
        <f>SUM('Windfall 1-4'!U576)</f>
        <v>0</v>
      </c>
      <c r="R3" s="2">
        <f>SUM('Windfall 1-4'!V576)</f>
        <v>0</v>
      </c>
      <c r="S3" s="2">
        <f>SUM('Windfall 1-4'!W576)</f>
        <v>0</v>
      </c>
      <c r="T3" s="2">
        <f>SUM('Windfall 1-4'!X576)</f>
        <v>0</v>
      </c>
      <c r="U3" s="2">
        <f>SUM('Windfall 1-4'!Y576)</f>
        <v>0</v>
      </c>
      <c r="V3" s="26">
        <f>SUM('Windfall 1-4'!AB576)</f>
        <v>709</v>
      </c>
      <c r="W3" s="192">
        <f>SUM(F3:U3)</f>
        <v>709</v>
      </c>
      <c r="X3" s="191">
        <f>SUM(C3:U3)</f>
        <v>1125</v>
      </c>
    </row>
    <row r="4" spans="1:24">
      <c r="B4" s="16" t="s">
        <v>24</v>
      </c>
      <c r="C4" s="2">
        <v>48</v>
      </c>
      <c r="D4" s="2">
        <v>70</v>
      </c>
      <c r="E4" s="2">
        <f>SUM('Windfall 5-9'!I69)</f>
        <v>72</v>
      </c>
      <c r="F4" s="11">
        <f>SUM('Windfall 5-9'!J69)</f>
        <v>62</v>
      </c>
      <c r="G4" s="11">
        <f>SUM('Windfall 5-9'!K69)</f>
        <v>73</v>
      </c>
      <c r="H4" s="11">
        <f>SUM('Windfall 5-9'!L69)</f>
        <v>60</v>
      </c>
      <c r="I4" s="11">
        <f>SUM('Windfall 5-9'!M69)</f>
        <v>63</v>
      </c>
      <c r="J4" s="11">
        <f>SUM('Windfall 5-9'!N69)</f>
        <v>54</v>
      </c>
      <c r="K4" s="2">
        <f>SUM('Windfall 5-9'!O69)</f>
        <v>0</v>
      </c>
      <c r="L4" s="2">
        <f>SUM('Windfall 5-9'!P69)</f>
        <v>0</v>
      </c>
      <c r="M4" s="2">
        <f>SUM('Windfall 5-9'!Q69)</f>
        <v>0</v>
      </c>
      <c r="N4" s="2">
        <f>SUM('Windfall 5-9'!R69)</f>
        <v>0</v>
      </c>
      <c r="O4" s="2">
        <f>SUM('Windfall 5-9'!S69)</f>
        <v>0</v>
      </c>
      <c r="P4" s="2">
        <f>SUM('Windfall 5-9'!T69)</f>
        <v>0</v>
      </c>
      <c r="Q4" s="2">
        <f>SUM('Windfall 5-9'!U69)</f>
        <v>0</v>
      </c>
      <c r="R4" s="2">
        <f>SUM('Windfall 5-9'!V69)</f>
        <v>0</v>
      </c>
      <c r="S4" s="2">
        <f>SUM('Windfall 5-9'!W69)</f>
        <v>0</v>
      </c>
      <c r="T4" s="2">
        <f>SUM('Windfall 5-9'!X69)</f>
        <v>0</v>
      </c>
      <c r="U4" s="2">
        <f>SUM('Windfall 5-9'!Y69)</f>
        <v>0</v>
      </c>
      <c r="V4" s="26">
        <f>SUM('Windfall 5-9'!AB69)</f>
        <v>312</v>
      </c>
      <c r="W4" s="192">
        <f t="shared" ref="W4:W13" si="0">SUM(F4:U4)</f>
        <v>312</v>
      </c>
      <c r="X4" s="191">
        <f t="shared" ref="X4:X13" si="1">SUM(C4:U4)</f>
        <v>502</v>
      </c>
    </row>
    <row r="5" spans="1:24">
      <c r="B5" s="16" t="s">
        <v>25</v>
      </c>
      <c r="C5" s="2">
        <v>69</v>
      </c>
      <c r="D5" s="2">
        <v>159</v>
      </c>
      <c r="E5" s="2">
        <f>SUM('Windfall 10 Plus'!I48)</f>
        <v>128</v>
      </c>
      <c r="F5" s="11">
        <f>SUM('Windfall 10 Plus'!J48)</f>
        <v>262</v>
      </c>
      <c r="G5" s="11">
        <f>SUM('Windfall 10 Plus'!K48)</f>
        <v>255</v>
      </c>
      <c r="H5" s="11">
        <f>SUM('Windfall 10 Plus'!L48)</f>
        <v>147</v>
      </c>
      <c r="I5" s="11">
        <f>SUM('Windfall 10 Plus'!M48)</f>
        <v>121</v>
      </c>
      <c r="J5" s="11">
        <f>SUM('Windfall 10 Plus'!N48)</f>
        <v>80</v>
      </c>
      <c r="K5" s="2">
        <f>SUM('Windfall 10 Plus'!O48)</f>
        <v>30</v>
      </c>
      <c r="L5" s="2">
        <f>SUM('Windfall 10 Plus'!P48)</f>
        <v>30</v>
      </c>
      <c r="M5" s="2">
        <f>SUM('Windfall 10 Plus'!Q48)</f>
        <v>0</v>
      </c>
      <c r="N5" s="2">
        <f>SUM('Windfall 10 Plus'!R48)</f>
        <v>0</v>
      </c>
      <c r="O5" s="2">
        <f>SUM('Windfall 10 Plus'!S48)</f>
        <v>0</v>
      </c>
      <c r="P5" s="2">
        <f>SUM('Windfall 10 Plus'!T48)</f>
        <v>0</v>
      </c>
      <c r="Q5" s="2">
        <f>SUM('Windfall 10 Plus'!U48)</f>
        <v>0</v>
      </c>
      <c r="R5" s="2">
        <f>SUM('Windfall 10 Plus'!V48)</f>
        <v>0</v>
      </c>
      <c r="S5" s="2">
        <f>SUM('Windfall 10 Plus'!W48)</f>
        <v>0</v>
      </c>
      <c r="T5" s="2">
        <f>SUM('Windfall 10 Plus'!X48)</f>
        <v>0</v>
      </c>
      <c r="U5" s="2">
        <f>SUM('Windfall 10 Plus'!Y48)</f>
        <v>0</v>
      </c>
      <c r="V5" s="26">
        <f>SUM('Windfall 10 Plus'!AB48)</f>
        <v>865</v>
      </c>
      <c r="W5" s="192">
        <f t="shared" si="0"/>
        <v>925</v>
      </c>
      <c r="X5" s="191">
        <f t="shared" si="1"/>
        <v>1281</v>
      </c>
    </row>
    <row r="6" spans="1:24">
      <c r="B6" s="16" t="s">
        <v>26</v>
      </c>
      <c r="C6" s="2"/>
      <c r="D6" s="2"/>
      <c r="E6" s="2"/>
      <c r="F6" s="11"/>
      <c r="G6" s="12"/>
      <c r="H6" s="12"/>
      <c r="I6" s="12">
        <v>237</v>
      </c>
      <c r="J6" s="12">
        <v>237</v>
      </c>
      <c r="K6" s="36">
        <v>237</v>
      </c>
      <c r="L6" s="36">
        <v>237</v>
      </c>
      <c r="M6" s="36">
        <v>237</v>
      </c>
      <c r="N6" s="36">
        <v>237</v>
      </c>
      <c r="O6" s="36">
        <v>237</v>
      </c>
      <c r="P6" s="36">
        <v>237</v>
      </c>
      <c r="Q6" s="36">
        <v>237</v>
      </c>
      <c r="R6" s="36">
        <v>237</v>
      </c>
      <c r="S6" s="36">
        <v>237</v>
      </c>
      <c r="T6" s="36">
        <v>237</v>
      </c>
      <c r="U6" s="36">
        <v>237</v>
      </c>
      <c r="V6" s="26">
        <f>SUM(F6:J6)</f>
        <v>474</v>
      </c>
      <c r="W6" s="192">
        <f t="shared" si="0"/>
        <v>3081</v>
      </c>
      <c r="X6" s="191">
        <f t="shared" si="1"/>
        <v>3081</v>
      </c>
    </row>
    <row r="7" spans="1:24">
      <c r="B7" s="16" t="s">
        <v>27</v>
      </c>
      <c r="C7" s="2">
        <v>0</v>
      </c>
      <c r="D7" s="2">
        <v>0</v>
      </c>
      <c r="E7" s="2">
        <f>SUM('LP Allocation WPP'!J38)</f>
        <v>180</v>
      </c>
      <c r="F7" s="11">
        <f>SUM('LP Allocation WPP'!K38)</f>
        <v>278</v>
      </c>
      <c r="G7" s="11">
        <f>SUM('LP Allocation WPP'!L38)</f>
        <v>540</v>
      </c>
      <c r="H7" s="11">
        <f>SUM('LP Allocation WPP'!M38)</f>
        <v>423</v>
      </c>
      <c r="I7" s="11">
        <f>SUM('LP Allocation WPP'!N38)</f>
        <v>187</v>
      </c>
      <c r="J7" s="11">
        <f>SUM('LP Allocation WPP'!O38)</f>
        <v>175</v>
      </c>
      <c r="K7" s="2">
        <f>SUM('LP Allocation WPP'!P38)</f>
        <v>144</v>
      </c>
      <c r="L7" s="2">
        <f>SUM('LP Allocation WPP'!Q38)</f>
        <v>106</v>
      </c>
      <c r="M7" s="2">
        <f>SUM('LP Allocation WPP'!R38)</f>
        <v>50</v>
      </c>
      <c r="N7" s="2">
        <f>SUM('LP Allocation WPP'!S38)</f>
        <v>50</v>
      </c>
      <c r="O7" s="2">
        <f>SUM('LP Allocation WPP'!T38)</f>
        <v>25</v>
      </c>
      <c r="P7" s="2">
        <f>SUM('LP Allocation WPP'!U38)</f>
        <v>0</v>
      </c>
      <c r="Q7" s="2">
        <f>SUM('LP Allocation WPP'!V38)</f>
        <v>0</v>
      </c>
      <c r="R7" s="2">
        <f>SUM('LP Allocation WPP'!W38)</f>
        <v>0</v>
      </c>
      <c r="S7" s="2">
        <f>SUM('LP Allocation WPP'!X38)</f>
        <v>0</v>
      </c>
      <c r="T7" s="2">
        <f>SUM('LP Allocation WPP'!Y38)</f>
        <v>0</v>
      </c>
      <c r="U7" s="2">
        <f>SUM('LP Allocation WPP'!Z38)</f>
        <v>0</v>
      </c>
      <c r="V7" s="26">
        <f>SUM('LP Allocation WPP'!AC38)</f>
        <v>1603</v>
      </c>
      <c r="W7" s="192">
        <f t="shared" si="0"/>
        <v>1978</v>
      </c>
      <c r="X7" s="191">
        <f t="shared" si="1"/>
        <v>2158</v>
      </c>
    </row>
    <row r="8" spans="1:24">
      <c r="B8" s="16" t="s">
        <v>28</v>
      </c>
      <c r="C8" s="2">
        <v>0</v>
      </c>
      <c r="D8" s="2">
        <v>0</v>
      </c>
      <c r="E8" s="2">
        <f>SUM('LP Allocation WOPP'!J27)</f>
        <v>0</v>
      </c>
      <c r="F8" s="11">
        <f>SUM('LP Allocation WOPP'!K27)</f>
        <v>0</v>
      </c>
      <c r="G8" s="11">
        <f>SUM('LP Allocation WOPP'!L27)</f>
        <v>28</v>
      </c>
      <c r="H8" s="11">
        <f>SUM('LP Allocation WOPP'!M27)</f>
        <v>138</v>
      </c>
      <c r="I8" s="11">
        <f>SUM('LP Allocation WOPP'!N27)</f>
        <v>165</v>
      </c>
      <c r="J8" s="11">
        <f>SUM('LP Allocation WOPP'!O27)</f>
        <v>179</v>
      </c>
      <c r="K8" s="2">
        <f>SUM('LP Allocation WOPP'!P27)</f>
        <v>272</v>
      </c>
      <c r="L8" s="2">
        <f>SUM('LP Allocation WOPP'!Q27)</f>
        <v>297</v>
      </c>
      <c r="M8" s="2">
        <f>SUM('LP Allocation WOPP'!R27)</f>
        <v>297</v>
      </c>
      <c r="N8" s="2">
        <f>SUM('LP Allocation WOPP'!S27)</f>
        <v>220</v>
      </c>
      <c r="O8" s="2">
        <f>SUM('LP Allocation WOPP'!T27)</f>
        <v>200</v>
      </c>
      <c r="P8" s="2">
        <f>SUM('LP Allocation WOPP'!U27)</f>
        <v>225</v>
      </c>
      <c r="Q8" s="2">
        <f>SUM('LP Allocation WOPP'!V27)</f>
        <v>225</v>
      </c>
      <c r="R8" s="2">
        <f>SUM('LP Allocation WOPP'!W27)</f>
        <v>150</v>
      </c>
      <c r="S8" s="2">
        <f>SUM('LP Allocation WOPP'!X27)</f>
        <v>240</v>
      </c>
      <c r="T8" s="2">
        <f>SUM('LP Allocation WOPP'!Y27)</f>
        <v>240</v>
      </c>
      <c r="U8" s="2">
        <f>SUM('LP Allocation WOPP'!Z27)</f>
        <v>190</v>
      </c>
      <c r="V8" s="26">
        <f>SUM('LP Allocation WOPP'!AC27)</f>
        <v>485</v>
      </c>
      <c r="W8" s="192">
        <f t="shared" si="0"/>
        <v>3066</v>
      </c>
      <c r="X8" s="191">
        <f t="shared" si="1"/>
        <v>3066</v>
      </c>
    </row>
    <row r="9" spans="1:24">
      <c r="B9" s="16" t="s">
        <v>29</v>
      </c>
      <c r="C9" s="2">
        <v>0</v>
      </c>
      <c r="D9" s="2">
        <v>0</v>
      </c>
      <c r="E9" s="2">
        <f>SUM('NDP WPP'!J6)</f>
        <v>0</v>
      </c>
      <c r="F9" s="11">
        <f>SUM('NDP WPP'!K6)</f>
        <v>0</v>
      </c>
      <c r="G9" s="11">
        <f>SUM('NDP WPP'!L6)</f>
        <v>11</v>
      </c>
      <c r="H9" s="11">
        <f>SUM('NDP WPP'!M6)</f>
        <v>23</v>
      </c>
      <c r="I9" s="11">
        <f>SUM('NDP WPP'!N6)</f>
        <v>23</v>
      </c>
      <c r="J9" s="11">
        <f>SUM('NDP WPP'!O6)</f>
        <v>21</v>
      </c>
      <c r="K9" s="2">
        <f>SUM('NDP WPP'!P6)</f>
        <v>0</v>
      </c>
      <c r="L9" s="2">
        <f>SUM('NDP WPP'!Q6)</f>
        <v>0</v>
      </c>
      <c r="M9" s="2">
        <f>SUM('NDP WPP'!R6)</f>
        <v>0</v>
      </c>
      <c r="N9" s="2">
        <f>SUM('NDP WPP'!S6)</f>
        <v>0</v>
      </c>
      <c r="O9" s="2">
        <f>SUM('NDP WPP'!T6)</f>
        <v>0</v>
      </c>
      <c r="P9" s="2">
        <f>SUM('NDP WPP'!U6)</f>
        <v>0</v>
      </c>
      <c r="Q9" s="2">
        <f>SUM('NDP WPP'!V6)</f>
        <v>0</v>
      </c>
      <c r="R9" s="2">
        <f>SUM('NDP WPP'!W6)</f>
        <v>0</v>
      </c>
      <c r="S9" s="2">
        <f>SUM('NDP WPP'!X6)</f>
        <v>0</v>
      </c>
      <c r="T9" s="2">
        <f>SUM('NDP WPP'!Y6)</f>
        <v>0</v>
      </c>
      <c r="U9" s="2">
        <f>SUM('NDP WPP'!Z6)</f>
        <v>0</v>
      </c>
      <c r="V9" s="26">
        <f>SUM('NDP WPP'!AC6)</f>
        <v>78</v>
      </c>
      <c r="W9" s="192">
        <f t="shared" si="0"/>
        <v>78</v>
      </c>
      <c r="X9" s="191">
        <f t="shared" si="1"/>
        <v>78</v>
      </c>
    </row>
    <row r="10" spans="1:24">
      <c r="B10" s="16" t="s">
        <v>30</v>
      </c>
      <c r="C10" s="2">
        <v>0</v>
      </c>
      <c r="D10" s="2">
        <v>0</v>
      </c>
      <c r="E10" s="2">
        <f>SUM('NDP WOPP'!J10)</f>
        <v>0</v>
      </c>
      <c r="F10" s="11">
        <f>SUM('NDP WOPP'!K10)</f>
        <v>0</v>
      </c>
      <c r="G10" s="11">
        <f>SUM('NDP WOPP'!L10)</f>
        <v>0</v>
      </c>
      <c r="H10" s="11">
        <f>SUM('NDP WOPP'!M10)</f>
        <v>0</v>
      </c>
      <c r="I10" s="11">
        <f>SUM('NDP WOPP'!N10)</f>
        <v>4</v>
      </c>
      <c r="J10" s="11">
        <f>SUM('NDP WOPP'!O10)</f>
        <v>4</v>
      </c>
      <c r="K10" s="2">
        <f>SUM('NDP WOPP'!P10)</f>
        <v>7</v>
      </c>
      <c r="L10" s="2">
        <f>SUM('NDP WOPP'!Q10)</f>
        <v>17</v>
      </c>
      <c r="M10" s="2">
        <f>SUM('NDP WOPP'!R10)</f>
        <v>17</v>
      </c>
      <c r="N10" s="2">
        <f>SUM('NDP WOPP'!S10)</f>
        <v>16</v>
      </c>
      <c r="O10" s="2">
        <f>SUM('NDP WOPP'!T10)</f>
        <v>10</v>
      </c>
      <c r="P10" s="2">
        <f>SUM('NDP WOPP'!U10)</f>
        <v>0</v>
      </c>
      <c r="Q10" s="2">
        <f>SUM('NDP WOPP'!V10)</f>
        <v>0</v>
      </c>
      <c r="R10" s="2">
        <f>SUM('NDP WOPP'!W10)</f>
        <v>0</v>
      </c>
      <c r="S10" s="2">
        <f>SUM('NDP WOPP'!X10)</f>
        <v>0</v>
      </c>
      <c r="T10" s="2">
        <f>SUM('NDP WOPP'!Y10)</f>
        <v>0</v>
      </c>
      <c r="U10" s="2">
        <f>SUM('NDP WOPP'!Z10)</f>
        <v>0</v>
      </c>
      <c r="V10" s="26">
        <f>'NDP WOPP'!AC10</f>
        <v>8</v>
      </c>
      <c r="W10" s="192">
        <f t="shared" si="0"/>
        <v>75</v>
      </c>
      <c r="X10" s="191">
        <f t="shared" si="1"/>
        <v>75</v>
      </c>
    </row>
    <row r="11" spans="1:24">
      <c r="B11" s="16" t="s">
        <v>31</v>
      </c>
      <c r="C11" s="2">
        <v>133</v>
      </c>
      <c r="D11" s="2">
        <v>174</v>
      </c>
      <c r="E11" s="2">
        <f>SUM('SADMP Allocation WPP'!J47)</f>
        <v>113</v>
      </c>
      <c r="F11" s="11">
        <f>SUM('SADMP Allocation WPP'!K47)</f>
        <v>19</v>
      </c>
      <c r="G11" s="11">
        <f>SUM('SADMP Allocation WPP'!L47)</f>
        <v>53</v>
      </c>
      <c r="H11" s="11">
        <f>SUM('SADMP Allocation WPP'!M47)</f>
        <v>58</v>
      </c>
      <c r="I11" s="11">
        <f>SUM('SADMP Allocation WPP'!N47)</f>
        <v>60</v>
      </c>
      <c r="J11" s="11">
        <f>SUM('SADMP Allocation WPP'!O47)</f>
        <v>43</v>
      </c>
      <c r="K11" s="2">
        <f>SUM('SADMP Allocation WPP'!P47)</f>
        <v>40</v>
      </c>
      <c r="L11" s="2">
        <f>SUM('SADMP Allocation WPP'!Q47)</f>
        <v>40</v>
      </c>
      <c r="M11" s="2">
        <f>SUM('SADMP Allocation WPP'!R47)</f>
        <v>40</v>
      </c>
      <c r="N11" s="2">
        <f>SUM('SADMP Allocation WPP'!S47)</f>
        <v>40</v>
      </c>
      <c r="O11" s="2">
        <f>SUM('SADMP Allocation WPP'!T47)</f>
        <v>40</v>
      </c>
      <c r="P11" s="2">
        <f>SUM('SADMP Allocation WPP'!U47)</f>
        <v>40</v>
      </c>
      <c r="Q11" s="2">
        <f>SUM('SADMP Allocation WPP'!V47)</f>
        <v>40</v>
      </c>
      <c r="R11" s="2">
        <f>SUM('SADMP Allocation WPP'!W47)</f>
        <v>40</v>
      </c>
      <c r="S11" s="2">
        <f>SUM('SADMP Allocation WPP'!X47)</f>
        <v>40</v>
      </c>
      <c r="T11" s="2">
        <f>SUM('SADMP Allocation WPP'!Y47)</f>
        <v>40</v>
      </c>
      <c r="U11" s="2">
        <f>SUM('SADMP Allocation WPP'!Z47)</f>
        <v>19</v>
      </c>
      <c r="V11" s="26">
        <f>SUM('SADMP Allocation WPP'!AC47)</f>
        <v>233</v>
      </c>
      <c r="W11" s="192">
        <f t="shared" si="0"/>
        <v>652</v>
      </c>
      <c r="X11" s="191">
        <f t="shared" si="1"/>
        <v>1072</v>
      </c>
    </row>
    <row r="12" spans="1:24">
      <c r="B12" s="16" t="s">
        <v>32</v>
      </c>
      <c r="C12" s="2">
        <v>0</v>
      </c>
      <c r="D12" s="2">
        <v>0</v>
      </c>
      <c r="E12" s="2">
        <f>SUM('SADMP Allocation WOPP'!J16)</f>
        <v>0</v>
      </c>
      <c r="F12" s="11">
        <f>SUM('SADMP Allocation WOPP'!K16)</f>
        <v>0</v>
      </c>
      <c r="G12" s="11">
        <f>SUM('SADMP Allocation WOPP'!L16)</f>
        <v>0</v>
      </c>
      <c r="H12" s="11">
        <f>SUM('SADMP Allocation WOPP'!M16)</f>
        <v>0</v>
      </c>
      <c r="I12" s="11">
        <f>SUM('SADMP Allocation WOPP'!N16)</f>
        <v>0</v>
      </c>
      <c r="J12" s="11">
        <f>SUM('SADMP Allocation WOPP'!O16)</f>
        <v>0</v>
      </c>
      <c r="K12" s="2">
        <f>SUM('SADMP Allocation WOPP'!P16)</f>
        <v>0</v>
      </c>
      <c r="L12" s="2">
        <f>SUM('SADMP Allocation WOPP'!Q16)</f>
        <v>0</v>
      </c>
      <c r="M12" s="2">
        <f>SUM('SADMP Allocation WOPP'!R16)</f>
        <v>0</v>
      </c>
      <c r="N12" s="2">
        <f>SUM('SADMP Allocation WOPP'!S16)</f>
        <v>0</v>
      </c>
      <c r="O12" s="2">
        <f>SUM('SADMP Allocation WOPP'!T16)</f>
        <v>0</v>
      </c>
      <c r="P12" s="2">
        <f>SUM('SADMP Allocation WOPP'!U16)</f>
        <v>0</v>
      </c>
      <c r="Q12" s="2">
        <f>SUM('SADMP Allocation WOPP'!V16)</f>
        <v>0</v>
      </c>
      <c r="R12" s="2">
        <f>SUM('SADMP Allocation WOPP'!W16)</f>
        <v>0</v>
      </c>
      <c r="S12" s="2">
        <f>SUM('SADMP Allocation WOPP'!X16)</f>
        <v>0</v>
      </c>
      <c r="T12" s="2">
        <f>SUM('SADMP Allocation WOPP'!Y16)</f>
        <v>0</v>
      </c>
      <c r="U12" s="2">
        <f>SUM('SADMP Allocation WOPP'!Z16)</f>
        <v>0</v>
      </c>
      <c r="V12" s="26">
        <f>SUM('SADMP Allocation WOPP'!AC16)</f>
        <v>0</v>
      </c>
      <c r="W12" s="192">
        <f t="shared" si="0"/>
        <v>0</v>
      </c>
      <c r="X12" s="191">
        <f t="shared" si="1"/>
        <v>0</v>
      </c>
    </row>
    <row r="13" spans="1:24" s="8" customFormat="1">
      <c r="A13" s="27"/>
      <c r="B13" s="29" t="s">
        <v>33</v>
      </c>
      <c r="C13" s="32">
        <v>387</v>
      </c>
      <c r="D13" s="32">
        <v>569</v>
      </c>
      <c r="E13" s="32">
        <f t="shared" ref="E13:U13" si="2">SUM(E3:E12)</f>
        <v>606</v>
      </c>
      <c r="F13" s="10">
        <f t="shared" si="2"/>
        <v>964</v>
      </c>
      <c r="G13" s="10">
        <f t="shared" si="2"/>
        <v>1144</v>
      </c>
      <c r="H13" s="10">
        <f t="shared" si="2"/>
        <v>990</v>
      </c>
      <c r="I13" s="10">
        <f t="shared" si="2"/>
        <v>889</v>
      </c>
      <c r="J13" s="10">
        <f t="shared" si="2"/>
        <v>805</v>
      </c>
      <c r="K13" s="32">
        <f t="shared" si="2"/>
        <v>730</v>
      </c>
      <c r="L13" s="32">
        <f t="shared" si="2"/>
        <v>727</v>
      </c>
      <c r="M13" s="32">
        <f t="shared" si="2"/>
        <v>641</v>
      </c>
      <c r="N13" s="32">
        <f t="shared" si="2"/>
        <v>563</v>
      </c>
      <c r="O13" s="32">
        <f t="shared" si="2"/>
        <v>512</v>
      </c>
      <c r="P13" s="32">
        <f t="shared" si="2"/>
        <v>502</v>
      </c>
      <c r="Q13" s="32">
        <f t="shared" si="2"/>
        <v>502</v>
      </c>
      <c r="R13" s="32">
        <f t="shared" si="2"/>
        <v>427</v>
      </c>
      <c r="S13" s="32">
        <f t="shared" si="2"/>
        <v>517</v>
      </c>
      <c r="T13" s="32">
        <f t="shared" si="2"/>
        <v>517</v>
      </c>
      <c r="U13" s="32">
        <f t="shared" si="2"/>
        <v>446</v>
      </c>
      <c r="V13" s="10">
        <f>SUM(V3:V12)</f>
        <v>4767</v>
      </c>
      <c r="W13" s="193">
        <f t="shared" si="0"/>
        <v>10876</v>
      </c>
      <c r="X13" s="135">
        <f t="shared" si="1"/>
        <v>12438</v>
      </c>
    </row>
    <row r="14" spans="1:24">
      <c r="B14" s="39"/>
      <c r="C14" s="39"/>
      <c r="D14" s="39"/>
      <c r="E14" s="39"/>
      <c r="F14" s="39"/>
      <c r="G14" s="39"/>
      <c r="H14" s="39"/>
      <c r="I14" s="39"/>
      <c r="J14" s="39"/>
      <c r="K14" s="39"/>
      <c r="L14" s="39"/>
      <c r="M14" s="39"/>
      <c r="N14" s="39"/>
      <c r="O14" s="39"/>
      <c r="P14" s="39"/>
      <c r="Q14" s="39"/>
      <c r="R14" s="39"/>
      <c r="S14" s="39"/>
      <c r="T14" s="39"/>
      <c r="U14" s="38"/>
    </row>
    <row r="15" spans="1:24">
      <c r="B15" s="15" t="s">
        <v>34</v>
      </c>
      <c r="C15" s="33">
        <v>554</v>
      </c>
      <c r="D15" s="2">
        <v>554</v>
      </c>
      <c r="E15" s="2">
        <v>554</v>
      </c>
      <c r="F15" s="11">
        <v>554</v>
      </c>
      <c r="G15" s="11">
        <v>554</v>
      </c>
      <c r="H15" s="11">
        <v>554</v>
      </c>
      <c r="I15" s="11">
        <v>554</v>
      </c>
      <c r="J15" s="11">
        <v>554</v>
      </c>
      <c r="K15" s="2">
        <v>554</v>
      </c>
      <c r="L15" s="2">
        <v>554</v>
      </c>
      <c r="M15" s="2">
        <v>554</v>
      </c>
      <c r="N15" s="2">
        <v>554</v>
      </c>
      <c r="O15" s="2">
        <v>554</v>
      </c>
      <c r="P15" s="2">
        <v>554</v>
      </c>
      <c r="Q15" s="2">
        <v>554</v>
      </c>
      <c r="R15" s="2">
        <v>554</v>
      </c>
      <c r="S15" s="2">
        <v>554</v>
      </c>
      <c r="T15" s="2">
        <v>554</v>
      </c>
      <c r="U15" s="2">
        <v>554</v>
      </c>
      <c r="W15" s="8"/>
    </row>
    <row r="16" spans="1:24">
      <c r="B16" s="15" t="s">
        <v>35</v>
      </c>
      <c r="C16" s="34">
        <v>554</v>
      </c>
      <c r="D16" s="2">
        <f>SUM(C16,D15)</f>
        <v>1108</v>
      </c>
      <c r="E16" s="2">
        <f t="shared" ref="E16:U16" si="3">SUM(D16,E15)</f>
        <v>1662</v>
      </c>
      <c r="F16" s="11">
        <f t="shared" si="3"/>
        <v>2216</v>
      </c>
      <c r="G16" s="11">
        <f t="shared" si="3"/>
        <v>2770</v>
      </c>
      <c r="H16" s="11">
        <f t="shared" si="3"/>
        <v>3324</v>
      </c>
      <c r="I16" s="11">
        <f t="shared" si="3"/>
        <v>3878</v>
      </c>
      <c r="J16" s="11">
        <f t="shared" si="3"/>
        <v>4432</v>
      </c>
      <c r="K16" s="2">
        <f t="shared" si="3"/>
        <v>4986</v>
      </c>
      <c r="L16" s="2">
        <f t="shared" si="3"/>
        <v>5540</v>
      </c>
      <c r="M16" s="2">
        <f t="shared" si="3"/>
        <v>6094</v>
      </c>
      <c r="N16" s="2">
        <f t="shared" si="3"/>
        <v>6648</v>
      </c>
      <c r="O16" s="2">
        <f t="shared" si="3"/>
        <v>7202</v>
      </c>
      <c r="P16" s="2">
        <f t="shared" si="3"/>
        <v>7756</v>
      </c>
      <c r="Q16" s="2">
        <f t="shared" si="3"/>
        <v>8310</v>
      </c>
      <c r="R16" s="2">
        <f t="shared" si="3"/>
        <v>8864</v>
      </c>
      <c r="S16" s="2">
        <f t="shared" si="3"/>
        <v>9418</v>
      </c>
      <c r="T16" s="2">
        <f t="shared" si="3"/>
        <v>9972</v>
      </c>
      <c r="U16" s="2">
        <f t="shared" si="3"/>
        <v>10526</v>
      </c>
      <c r="W16" s="8"/>
    </row>
    <row r="17" spans="2:23">
      <c r="B17" s="15" t="s">
        <v>36</v>
      </c>
      <c r="C17" s="2">
        <f>SUM(C13)</f>
        <v>387</v>
      </c>
      <c r="D17" s="2">
        <f t="shared" ref="D17:U17" si="4">SUM(D13)</f>
        <v>569</v>
      </c>
      <c r="E17" s="2">
        <f t="shared" si="4"/>
        <v>606</v>
      </c>
      <c r="F17" s="11">
        <f t="shared" si="4"/>
        <v>964</v>
      </c>
      <c r="G17" s="11">
        <f t="shared" si="4"/>
        <v>1144</v>
      </c>
      <c r="H17" s="11">
        <f t="shared" si="4"/>
        <v>990</v>
      </c>
      <c r="I17" s="11">
        <f t="shared" si="4"/>
        <v>889</v>
      </c>
      <c r="J17" s="11">
        <f t="shared" si="4"/>
        <v>805</v>
      </c>
      <c r="K17" s="2">
        <f t="shared" si="4"/>
        <v>730</v>
      </c>
      <c r="L17" s="2">
        <f t="shared" si="4"/>
        <v>727</v>
      </c>
      <c r="M17" s="2">
        <f t="shared" si="4"/>
        <v>641</v>
      </c>
      <c r="N17" s="2">
        <f t="shared" si="4"/>
        <v>563</v>
      </c>
      <c r="O17" s="2">
        <f t="shared" si="4"/>
        <v>512</v>
      </c>
      <c r="P17" s="2">
        <f t="shared" si="4"/>
        <v>502</v>
      </c>
      <c r="Q17" s="2">
        <f t="shared" si="4"/>
        <v>502</v>
      </c>
      <c r="R17" s="2">
        <f t="shared" si="4"/>
        <v>427</v>
      </c>
      <c r="S17" s="2">
        <f t="shared" si="4"/>
        <v>517</v>
      </c>
      <c r="T17" s="2">
        <f t="shared" si="4"/>
        <v>517</v>
      </c>
      <c r="U17" s="2">
        <f t="shared" si="4"/>
        <v>446</v>
      </c>
      <c r="W17" s="8"/>
    </row>
    <row r="18" spans="2:23">
      <c r="B18" s="15" t="s">
        <v>37</v>
      </c>
      <c r="C18" s="2">
        <f>SUM(C7)</f>
        <v>0</v>
      </c>
      <c r="D18" s="2">
        <f t="shared" ref="D18:U18" si="5">SUM(D7)</f>
        <v>0</v>
      </c>
      <c r="E18" s="2">
        <f t="shared" si="5"/>
        <v>180</v>
      </c>
      <c r="F18" s="11">
        <f t="shared" si="5"/>
        <v>278</v>
      </c>
      <c r="G18" s="11">
        <f t="shared" si="5"/>
        <v>540</v>
      </c>
      <c r="H18" s="11">
        <f t="shared" si="5"/>
        <v>423</v>
      </c>
      <c r="I18" s="11">
        <f t="shared" si="5"/>
        <v>187</v>
      </c>
      <c r="J18" s="11">
        <f t="shared" si="5"/>
        <v>175</v>
      </c>
      <c r="K18" s="2">
        <f t="shared" si="5"/>
        <v>144</v>
      </c>
      <c r="L18" s="2">
        <f t="shared" si="5"/>
        <v>106</v>
      </c>
      <c r="M18" s="2">
        <f t="shared" si="5"/>
        <v>50</v>
      </c>
      <c r="N18" s="2">
        <f t="shared" si="5"/>
        <v>50</v>
      </c>
      <c r="O18" s="2">
        <f t="shared" si="5"/>
        <v>25</v>
      </c>
      <c r="P18" s="2">
        <f t="shared" si="5"/>
        <v>0</v>
      </c>
      <c r="Q18" s="2">
        <f t="shared" si="5"/>
        <v>0</v>
      </c>
      <c r="R18" s="2">
        <f t="shared" si="5"/>
        <v>0</v>
      </c>
      <c r="S18" s="2">
        <f t="shared" si="5"/>
        <v>0</v>
      </c>
      <c r="T18" s="2">
        <f t="shared" si="5"/>
        <v>0</v>
      </c>
      <c r="U18" s="2">
        <f t="shared" si="5"/>
        <v>0</v>
      </c>
      <c r="W18" s="8"/>
    </row>
    <row r="19" spans="2:23">
      <c r="B19" s="15" t="s">
        <v>38</v>
      </c>
      <c r="C19" s="2">
        <f>SUM(C8)</f>
        <v>0</v>
      </c>
      <c r="D19" s="2">
        <f t="shared" ref="D19:U19" si="6">SUM(D8)</f>
        <v>0</v>
      </c>
      <c r="E19" s="2">
        <f t="shared" si="6"/>
        <v>0</v>
      </c>
      <c r="F19" s="11">
        <f t="shared" si="6"/>
        <v>0</v>
      </c>
      <c r="G19" s="11">
        <f t="shared" si="6"/>
        <v>28</v>
      </c>
      <c r="H19" s="11">
        <f t="shared" si="6"/>
        <v>138</v>
      </c>
      <c r="I19" s="11">
        <f t="shared" si="6"/>
        <v>165</v>
      </c>
      <c r="J19" s="11">
        <f t="shared" si="6"/>
        <v>179</v>
      </c>
      <c r="K19" s="2">
        <f t="shared" si="6"/>
        <v>272</v>
      </c>
      <c r="L19" s="2">
        <f t="shared" si="6"/>
        <v>297</v>
      </c>
      <c r="M19" s="2">
        <f t="shared" si="6"/>
        <v>297</v>
      </c>
      <c r="N19" s="2">
        <f t="shared" si="6"/>
        <v>220</v>
      </c>
      <c r="O19" s="2">
        <f t="shared" si="6"/>
        <v>200</v>
      </c>
      <c r="P19" s="2">
        <f t="shared" si="6"/>
        <v>225</v>
      </c>
      <c r="Q19" s="2">
        <f t="shared" si="6"/>
        <v>225</v>
      </c>
      <c r="R19" s="2">
        <f t="shared" si="6"/>
        <v>150</v>
      </c>
      <c r="S19" s="2">
        <f t="shared" si="6"/>
        <v>240</v>
      </c>
      <c r="T19" s="2">
        <f t="shared" si="6"/>
        <v>240</v>
      </c>
      <c r="U19" s="2">
        <f t="shared" si="6"/>
        <v>190</v>
      </c>
      <c r="W19" s="8"/>
    </row>
    <row r="20" spans="2:23">
      <c r="B20" s="30" t="s">
        <v>39</v>
      </c>
      <c r="C20" s="2">
        <f t="shared" ref="C20:U20" si="7">SUM(C3:C5)</f>
        <v>254</v>
      </c>
      <c r="D20" s="2">
        <f t="shared" si="7"/>
        <v>395</v>
      </c>
      <c r="E20" s="2">
        <f t="shared" si="7"/>
        <v>313</v>
      </c>
      <c r="F20" s="11">
        <f t="shared" si="7"/>
        <v>667</v>
      </c>
      <c r="G20" s="11">
        <f t="shared" si="7"/>
        <v>512</v>
      </c>
      <c r="H20" s="11">
        <f t="shared" si="7"/>
        <v>348</v>
      </c>
      <c r="I20" s="11">
        <f t="shared" si="7"/>
        <v>213</v>
      </c>
      <c r="J20" s="11">
        <f t="shared" si="7"/>
        <v>146</v>
      </c>
      <c r="K20" s="2">
        <f t="shared" si="7"/>
        <v>30</v>
      </c>
      <c r="L20" s="2">
        <f t="shared" si="7"/>
        <v>30</v>
      </c>
      <c r="M20" s="2">
        <f t="shared" si="7"/>
        <v>0</v>
      </c>
      <c r="N20" s="2">
        <f t="shared" si="7"/>
        <v>0</v>
      </c>
      <c r="O20" s="2">
        <f t="shared" si="7"/>
        <v>0</v>
      </c>
      <c r="P20" s="2">
        <f t="shared" si="7"/>
        <v>0</v>
      </c>
      <c r="Q20" s="2">
        <f t="shared" si="7"/>
        <v>0</v>
      </c>
      <c r="R20" s="2">
        <f t="shared" si="7"/>
        <v>0</v>
      </c>
      <c r="S20" s="2">
        <f t="shared" si="7"/>
        <v>0</v>
      </c>
      <c r="T20" s="2">
        <f t="shared" si="7"/>
        <v>0</v>
      </c>
      <c r="U20" s="2">
        <f t="shared" si="7"/>
        <v>0</v>
      </c>
      <c r="W20" s="8"/>
    </row>
    <row r="21" spans="2:23">
      <c r="B21" s="15" t="s">
        <v>40</v>
      </c>
      <c r="C21" s="35"/>
      <c r="D21" s="2"/>
      <c r="E21" s="2"/>
      <c r="F21" s="11"/>
      <c r="G21" s="12">
        <v>298</v>
      </c>
      <c r="H21" s="12">
        <v>298</v>
      </c>
      <c r="I21" s="12">
        <v>298</v>
      </c>
      <c r="J21" s="12">
        <v>298</v>
      </c>
      <c r="K21" s="36">
        <v>298</v>
      </c>
      <c r="L21" s="36">
        <v>298</v>
      </c>
      <c r="M21" s="36">
        <v>298</v>
      </c>
      <c r="N21" s="36">
        <v>298</v>
      </c>
      <c r="O21" s="36">
        <v>298</v>
      </c>
      <c r="P21" s="36">
        <v>298</v>
      </c>
      <c r="Q21" s="36">
        <v>298</v>
      </c>
      <c r="R21" s="36">
        <v>298</v>
      </c>
      <c r="S21" s="36">
        <v>298</v>
      </c>
      <c r="T21" s="36">
        <v>298</v>
      </c>
      <c r="U21" s="37">
        <v>298</v>
      </c>
      <c r="W21" s="8"/>
    </row>
    <row r="22" spans="2:23">
      <c r="B22" s="31" t="s">
        <v>41</v>
      </c>
      <c r="C22" s="2">
        <f>SUM(C13)</f>
        <v>387</v>
      </c>
      <c r="D22" s="2">
        <f t="shared" ref="D22:U22" si="8">SUM(D13)</f>
        <v>569</v>
      </c>
      <c r="E22" s="2">
        <f t="shared" si="8"/>
        <v>606</v>
      </c>
      <c r="F22" s="11">
        <f t="shared" si="8"/>
        <v>964</v>
      </c>
      <c r="G22" s="11">
        <f t="shared" si="8"/>
        <v>1144</v>
      </c>
      <c r="H22" s="11">
        <f t="shared" si="8"/>
        <v>990</v>
      </c>
      <c r="I22" s="11">
        <f t="shared" si="8"/>
        <v>889</v>
      </c>
      <c r="J22" s="11">
        <f t="shared" si="8"/>
        <v>805</v>
      </c>
      <c r="K22" s="2">
        <f t="shared" si="8"/>
        <v>730</v>
      </c>
      <c r="L22" s="2">
        <f t="shared" si="8"/>
        <v>727</v>
      </c>
      <c r="M22" s="2">
        <f t="shared" si="8"/>
        <v>641</v>
      </c>
      <c r="N22" s="2">
        <f t="shared" si="8"/>
        <v>563</v>
      </c>
      <c r="O22" s="2">
        <f t="shared" si="8"/>
        <v>512</v>
      </c>
      <c r="P22" s="2">
        <f t="shared" si="8"/>
        <v>502</v>
      </c>
      <c r="Q22" s="2">
        <f t="shared" si="8"/>
        <v>502</v>
      </c>
      <c r="R22" s="2">
        <f t="shared" si="8"/>
        <v>427</v>
      </c>
      <c r="S22" s="2">
        <f t="shared" si="8"/>
        <v>517</v>
      </c>
      <c r="T22" s="2">
        <f t="shared" si="8"/>
        <v>517</v>
      </c>
      <c r="U22" s="2">
        <f t="shared" si="8"/>
        <v>446</v>
      </c>
      <c r="W22" s="8"/>
    </row>
    <row r="23" spans="2:23">
      <c r="B23" s="31" t="s">
        <v>42</v>
      </c>
      <c r="C23" s="9">
        <f>C13</f>
        <v>387</v>
      </c>
      <c r="D23" s="9">
        <f>SUM(C23,D22)</f>
        <v>956</v>
      </c>
      <c r="E23" s="2">
        <f t="shared" ref="E23:U23" si="9">SUM(D23,E22)</f>
        <v>1562</v>
      </c>
      <c r="F23" s="11">
        <f t="shared" si="9"/>
        <v>2526</v>
      </c>
      <c r="G23" s="11">
        <f t="shared" si="9"/>
        <v>3670</v>
      </c>
      <c r="H23" s="11">
        <f t="shared" si="9"/>
        <v>4660</v>
      </c>
      <c r="I23" s="11">
        <f t="shared" si="9"/>
        <v>5549</v>
      </c>
      <c r="J23" s="11">
        <f t="shared" si="9"/>
        <v>6354</v>
      </c>
      <c r="K23" s="2">
        <f t="shared" si="9"/>
        <v>7084</v>
      </c>
      <c r="L23" s="2">
        <f t="shared" si="9"/>
        <v>7811</v>
      </c>
      <c r="M23" s="2">
        <f t="shared" si="9"/>
        <v>8452</v>
      </c>
      <c r="N23" s="2">
        <f t="shared" si="9"/>
        <v>9015</v>
      </c>
      <c r="O23" s="2">
        <f t="shared" si="9"/>
        <v>9527</v>
      </c>
      <c r="P23" s="2">
        <f t="shared" si="9"/>
        <v>10029</v>
      </c>
      <c r="Q23" s="2">
        <f t="shared" si="9"/>
        <v>10531</v>
      </c>
      <c r="R23" s="2">
        <f t="shared" si="9"/>
        <v>10958</v>
      </c>
      <c r="S23" s="2">
        <f t="shared" si="9"/>
        <v>11475</v>
      </c>
      <c r="T23" s="2">
        <f t="shared" si="9"/>
        <v>11992</v>
      </c>
      <c r="U23" s="2">
        <f t="shared" si="9"/>
        <v>12438</v>
      </c>
      <c r="W23" s="8"/>
    </row>
    <row r="24" spans="2:23">
      <c r="B24" s="16" t="s">
        <v>43</v>
      </c>
      <c r="C24" s="9">
        <f>SUM(C16-C23)</f>
        <v>167</v>
      </c>
      <c r="D24" s="9">
        <f t="shared" ref="D24:U24" si="10">SUM(D16-D23)</f>
        <v>152</v>
      </c>
      <c r="E24" s="9">
        <f>SUM(E16-E23)</f>
        <v>100</v>
      </c>
      <c r="F24" s="13">
        <f t="shared" si="10"/>
        <v>-310</v>
      </c>
      <c r="G24" s="13">
        <f t="shared" si="10"/>
        <v>-900</v>
      </c>
      <c r="H24" s="13">
        <f t="shared" si="10"/>
        <v>-1336</v>
      </c>
      <c r="I24" s="13">
        <f t="shared" si="10"/>
        <v>-1671</v>
      </c>
      <c r="J24" s="13">
        <f t="shared" si="10"/>
        <v>-1922</v>
      </c>
      <c r="K24" s="9">
        <f t="shared" si="10"/>
        <v>-2098</v>
      </c>
      <c r="L24" s="9">
        <f t="shared" si="10"/>
        <v>-2271</v>
      </c>
      <c r="M24" s="9">
        <f t="shared" si="10"/>
        <v>-2358</v>
      </c>
      <c r="N24" s="9">
        <f t="shared" si="10"/>
        <v>-2367</v>
      </c>
      <c r="O24" s="9">
        <f t="shared" si="10"/>
        <v>-2325</v>
      </c>
      <c r="P24" s="9">
        <f t="shared" si="10"/>
        <v>-2273</v>
      </c>
      <c r="Q24" s="9">
        <f t="shared" si="10"/>
        <v>-2221</v>
      </c>
      <c r="R24" s="9">
        <f t="shared" si="10"/>
        <v>-2094</v>
      </c>
      <c r="S24" s="9">
        <f t="shared" si="10"/>
        <v>-2057</v>
      </c>
      <c r="T24" s="9">
        <f t="shared" si="10"/>
        <v>-2020</v>
      </c>
      <c r="U24" s="9">
        <f t="shared" si="10"/>
        <v>-1912</v>
      </c>
      <c r="W24" s="8"/>
    </row>
    <row r="25" spans="2:23">
      <c r="B25" s="18"/>
      <c r="C25" s="18"/>
      <c r="D25" s="18"/>
      <c r="E25" s="18"/>
      <c r="F25" s="18"/>
      <c r="G25" s="18"/>
      <c r="H25" s="18"/>
      <c r="I25" s="18"/>
      <c r="J25" s="18"/>
      <c r="K25" s="18"/>
      <c r="L25" s="18"/>
      <c r="M25" s="18"/>
      <c r="N25" s="18"/>
      <c r="O25" s="18"/>
      <c r="P25" s="18"/>
      <c r="Q25" s="18"/>
      <c r="R25" s="18"/>
      <c r="S25" s="18"/>
      <c r="T25" s="18"/>
      <c r="U25" s="18"/>
      <c r="W25" s="8"/>
    </row>
    <row r="26" spans="2:23">
      <c r="W26" s="8"/>
    </row>
    <row r="27" spans="2:23">
      <c r="W27" s="8"/>
    </row>
    <row r="28" spans="2:23">
      <c r="W28" s="8"/>
    </row>
    <row r="29" spans="2:23">
      <c r="W29" s="8"/>
    </row>
    <row r="30" spans="2:23">
      <c r="W30" s="8"/>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6036-DAF5-4CD6-8AA3-A62EB98500E1}">
  <dimension ref="A1:AB48"/>
  <sheetViews>
    <sheetView zoomScaleNormal="100" workbookViewId="0">
      <pane ySplit="2" topLeftCell="A21" activePane="bottomLeft" state="frozen"/>
      <selection activeCell="C1" sqref="C1"/>
      <selection pane="bottomLeft"/>
    </sheetView>
  </sheetViews>
  <sheetFormatPr defaultColWidth="10.42578125" defaultRowHeight="14.25" customHeight="1"/>
  <cols>
    <col min="1" max="1" width="10.42578125" style="18"/>
    <col min="2" max="2" width="24.42578125" customWidth="1"/>
    <col min="3" max="3" width="20.7109375" bestFit="1" customWidth="1"/>
  </cols>
  <sheetData>
    <row r="1" spans="1:28" ht="31.5">
      <c r="A1" s="17" t="s">
        <v>2659</v>
      </c>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52.5">
      <c r="B2" s="14" t="s">
        <v>45</v>
      </c>
      <c r="C2" s="14" t="s">
        <v>47</v>
      </c>
      <c r="D2" s="14" t="s">
        <v>48</v>
      </c>
      <c r="E2" s="14" t="s">
        <v>49</v>
      </c>
      <c r="F2" s="20" t="s">
        <v>50</v>
      </c>
      <c r="G2" s="20" t="s">
        <v>51</v>
      </c>
      <c r="H2" s="14" t="s">
        <v>52</v>
      </c>
      <c r="I2" s="21" t="s">
        <v>2397</v>
      </c>
      <c r="J2" s="10" t="s">
        <v>4</v>
      </c>
      <c r="K2" s="10" t="s">
        <v>5</v>
      </c>
      <c r="L2" s="10" t="s">
        <v>6</v>
      </c>
      <c r="M2" s="10" t="s">
        <v>7</v>
      </c>
      <c r="N2" s="10" t="s">
        <v>8</v>
      </c>
      <c r="O2" s="14" t="s">
        <v>9</v>
      </c>
      <c r="P2" s="14" t="s">
        <v>10</v>
      </c>
      <c r="Q2" s="14" t="s">
        <v>11</v>
      </c>
      <c r="R2" s="14" t="s">
        <v>12</v>
      </c>
      <c r="S2" s="14" t="s">
        <v>13</v>
      </c>
      <c r="T2" s="14" t="s">
        <v>14</v>
      </c>
      <c r="U2" s="14" t="s">
        <v>15</v>
      </c>
      <c r="V2" s="14" t="s">
        <v>16</v>
      </c>
      <c r="W2" s="14" t="s">
        <v>17</v>
      </c>
      <c r="X2" s="14" t="s">
        <v>18</v>
      </c>
      <c r="Y2" s="14" t="s">
        <v>19</v>
      </c>
      <c r="Z2" s="14" t="s">
        <v>54</v>
      </c>
      <c r="AA2" s="40" t="s">
        <v>216</v>
      </c>
      <c r="AB2" s="22" t="s">
        <v>56</v>
      </c>
    </row>
    <row r="3" spans="1:28" ht="14.25" customHeight="1">
      <c r="B3" s="2" t="s">
        <v>305</v>
      </c>
      <c r="C3" s="2" t="s">
        <v>2398</v>
      </c>
      <c r="D3" s="4" t="s">
        <v>2399</v>
      </c>
      <c r="E3" s="2" t="s">
        <v>2400</v>
      </c>
      <c r="F3" s="2">
        <v>12</v>
      </c>
      <c r="G3" s="2">
        <v>8</v>
      </c>
      <c r="H3" s="2" t="s">
        <v>67</v>
      </c>
      <c r="I3" s="2">
        <v>0</v>
      </c>
      <c r="J3" s="11"/>
      <c r="K3" s="11">
        <v>6</v>
      </c>
      <c r="L3" s="11">
        <v>6</v>
      </c>
      <c r="M3" s="11"/>
      <c r="N3" s="11"/>
      <c r="O3" s="2"/>
      <c r="P3" s="2"/>
      <c r="Q3" s="2"/>
      <c r="R3" s="2"/>
      <c r="S3" s="2"/>
      <c r="T3" s="2"/>
      <c r="U3" s="2"/>
      <c r="V3" s="2"/>
      <c r="W3" s="2"/>
      <c r="X3" s="2"/>
      <c r="Y3" s="2"/>
      <c r="Z3" s="2"/>
      <c r="AA3" s="26">
        <f>SUM(J3:Y3)</f>
        <v>12</v>
      </c>
      <c r="AB3" s="11">
        <f t="shared" ref="AB3:AB47" si="0">SUM(J3:N3)</f>
        <v>12</v>
      </c>
    </row>
    <row r="4" spans="1:28" ht="14.25" customHeight="1">
      <c r="B4" s="2" t="s">
        <v>230</v>
      </c>
      <c r="C4" s="2" t="s">
        <v>2401</v>
      </c>
      <c r="D4" s="2" t="s">
        <v>2402</v>
      </c>
      <c r="E4" s="2" t="s">
        <v>2403</v>
      </c>
      <c r="F4" s="2">
        <v>40</v>
      </c>
      <c r="G4" s="2">
        <v>40</v>
      </c>
      <c r="H4" s="2" t="s">
        <v>67</v>
      </c>
      <c r="I4" s="2">
        <v>0</v>
      </c>
      <c r="J4" s="11">
        <v>5</v>
      </c>
      <c r="K4" s="11">
        <v>20</v>
      </c>
      <c r="L4" s="11">
        <v>15</v>
      </c>
      <c r="M4" s="11"/>
      <c r="N4" s="11"/>
      <c r="O4" s="2"/>
      <c r="P4" s="2"/>
      <c r="Q4" s="2"/>
      <c r="R4" s="2"/>
      <c r="S4" s="2"/>
      <c r="T4" s="2"/>
      <c r="U4" s="2"/>
      <c r="V4" s="2"/>
      <c r="W4" s="2"/>
      <c r="X4" s="2"/>
      <c r="Y4" s="2"/>
      <c r="Z4" s="2"/>
      <c r="AA4" s="26">
        <f t="shared" ref="AA4:AA47" si="1">SUM(J4:Y4)</f>
        <v>40</v>
      </c>
      <c r="AB4" s="11">
        <f t="shared" si="0"/>
        <v>40</v>
      </c>
    </row>
    <row r="5" spans="1:28" ht="14.25" customHeight="1">
      <c r="B5" s="2" t="s">
        <v>325</v>
      </c>
      <c r="C5" s="2" t="s">
        <v>2404</v>
      </c>
      <c r="D5" s="2" t="s">
        <v>2405</v>
      </c>
      <c r="E5" s="2" t="s">
        <v>2406</v>
      </c>
      <c r="F5" s="2">
        <v>30</v>
      </c>
      <c r="G5" s="2">
        <v>30</v>
      </c>
      <c r="H5" s="2" t="s">
        <v>62</v>
      </c>
      <c r="I5" s="2">
        <v>14</v>
      </c>
      <c r="J5" s="11">
        <v>13</v>
      </c>
      <c r="K5" s="11"/>
      <c r="L5" s="11"/>
      <c r="M5" s="11"/>
      <c r="N5" s="11"/>
      <c r="O5" s="2"/>
      <c r="P5" s="2"/>
      <c r="Q5" s="2"/>
      <c r="R5" s="2"/>
      <c r="S5" s="2"/>
      <c r="T5" s="2"/>
      <c r="U5" s="2"/>
      <c r="V5" s="2"/>
      <c r="W5" s="2"/>
      <c r="X5" s="2"/>
      <c r="Y5" s="2"/>
      <c r="Z5" s="2"/>
      <c r="AA5" s="26">
        <f t="shared" si="1"/>
        <v>13</v>
      </c>
      <c r="AB5" s="11">
        <f t="shared" si="0"/>
        <v>13</v>
      </c>
    </row>
    <row r="6" spans="1:28" ht="14.25" customHeight="1">
      <c r="B6" s="2" t="s">
        <v>325</v>
      </c>
      <c r="C6" s="2" t="s">
        <v>2407</v>
      </c>
      <c r="D6" s="4" t="s">
        <v>2408</v>
      </c>
      <c r="E6" s="2" t="s">
        <v>2409</v>
      </c>
      <c r="F6" s="2">
        <v>48</v>
      </c>
      <c r="G6" s="2">
        <v>48</v>
      </c>
      <c r="H6" s="2" t="s">
        <v>62</v>
      </c>
      <c r="I6" s="2">
        <v>23</v>
      </c>
      <c r="J6" s="11">
        <v>16</v>
      </c>
      <c r="K6" s="11">
        <v>6</v>
      </c>
      <c r="L6" s="11"/>
      <c r="M6" s="11"/>
      <c r="N6" s="11"/>
      <c r="O6" s="2"/>
      <c r="P6" s="2"/>
      <c r="Q6" s="2"/>
      <c r="R6" s="2"/>
      <c r="S6" s="2"/>
      <c r="T6" s="2"/>
      <c r="U6" s="2"/>
      <c r="V6" s="2"/>
      <c r="W6" s="2"/>
      <c r="X6" s="2"/>
      <c r="Y6" s="2"/>
      <c r="Z6" s="2"/>
      <c r="AA6" s="26">
        <f t="shared" si="1"/>
        <v>22</v>
      </c>
      <c r="AB6" s="11">
        <f t="shared" si="0"/>
        <v>22</v>
      </c>
    </row>
    <row r="7" spans="1:28" ht="14.25" customHeight="1">
      <c r="B7" s="2" t="s">
        <v>81</v>
      </c>
      <c r="C7" s="2" t="s">
        <v>2410</v>
      </c>
      <c r="D7" s="2" t="s">
        <v>2411</v>
      </c>
      <c r="E7" s="2" t="s">
        <v>2412</v>
      </c>
      <c r="F7" s="2">
        <v>21</v>
      </c>
      <c r="G7" s="2">
        <v>21</v>
      </c>
      <c r="H7" s="2" t="s">
        <v>62</v>
      </c>
      <c r="I7" s="2">
        <v>0</v>
      </c>
      <c r="J7" s="11">
        <v>5</v>
      </c>
      <c r="K7" s="11">
        <v>5</v>
      </c>
      <c r="L7" s="11">
        <v>2</v>
      </c>
      <c r="M7" s="11"/>
      <c r="N7" s="11"/>
      <c r="O7" s="2"/>
      <c r="P7" s="2"/>
      <c r="Q7" s="2"/>
      <c r="R7" s="2"/>
      <c r="S7" s="2"/>
      <c r="T7" s="2"/>
      <c r="U7" s="2"/>
      <c r="V7" s="2"/>
      <c r="W7" s="2"/>
      <c r="X7" s="2"/>
      <c r="Y7" s="2"/>
      <c r="Z7" s="2"/>
      <c r="AA7" s="26">
        <f t="shared" si="1"/>
        <v>12</v>
      </c>
      <c r="AB7" s="11">
        <f t="shared" si="0"/>
        <v>12</v>
      </c>
    </row>
    <row r="8" spans="1:28" ht="14.25" customHeight="1">
      <c r="B8" s="2" t="s">
        <v>330</v>
      </c>
      <c r="C8" s="2" t="s">
        <v>2413</v>
      </c>
      <c r="D8" s="2" t="s">
        <v>2414</v>
      </c>
      <c r="E8" s="2" t="s">
        <v>2415</v>
      </c>
      <c r="F8" s="2">
        <v>117</v>
      </c>
      <c r="G8" s="2">
        <v>117</v>
      </c>
      <c r="H8" s="2" t="s">
        <v>62</v>
      </c>
      <c r="I8" s="2">
        <v>0</v>
      </c>
      <c r="J8" s="11">
        <v>24</v>
      </c>
      <c r="K8" s="11">
        <v>24</v>
      </c>
      <c r="L8" s="11">
        <v>24</v>
      </c>
      <c r="M8" s="11">
        <v>24</v>
      </c>
      <c r="N8" s="11">
        <v>21</v>
      </c>
      <c r="O8" s="2"/>
      <c r="P8" s="2"/>
      <c r="Q8" s="2"/>
      <c r="R8" s="2"/>
      <c r="S8" s="2"/>
      <c r="T8" s="2"/>
      <c r="U8" s="2"/>
      <c r="V8" s="2"/>
      <c r="W8" s="2"/>
      <c r="X8" s="2"/>
      <c r="Y8" s="2"/>
      <c r="Z8" s="2"/>
      <c r="AA8" s="26">
        <f t="shared" si="1"/>
        <v>117</v>
      </c>
      <c r="AB8" s="11">
        <f t="shared" si="0"/>
        <v>117</v>
      </c>
    </row>
    <row r="9" spans="1:28" ht="14.25" customHeight="1">
      <c r="B9" s="2" t="s">
        <v>330</v>
      </c>
      <c r="C9" s="2" t="s">
        <v>2416</v>
      </c>
      <c r="D9" s="4" t="s">
        <v>2417</v>
      </c>
      <c r="E9" s="2" t="s">
        <v>2418</v>
      </c>
      <c r="F9" s="2">
        <v>44</v>
      </c>
      <c r="G9" s="2">
        <v>44</v>
      </c>
      <c r="H9" s="2" t="s">
        <v>62</v>
      </c>
      <c r="I9" s="2">
        <v>4</v>
      </c>
      <c r="J9" s="11">
        <v>10</v>
      </c>
      <c r="K9" s="11">
        <v>10</v>
      </c>
      <c r="L9" s="11">
        <v>15</v>
      </c>
      <c r="M9" s="11"/>
      <c r="N9" s="11"/>
      <c r="O9" s="2"/>
      <c r="P9" s="2"/>
      <c r="Q9" s="2"/>
      <c r="R9" s="2"/>
      <c r="S9" s="2"/>
      <c r="T9" s="2"/>
      <c r="U9" s="2"/>
      <c r="V9" s="2"/>
      <c r="W9" s="2"/>
      <c r="X9" s="2"/>
      <c r="Y9" s="2"/>
      <c r="Z9" s="2"/>
      <c r="AA9" s="26">
        <f t="shared" si="1"/>
        <v>35</v>
      </c>
      <c r="AB9" s="11">
        <f t="shared" si="0"/>
        <v>35</v>
      </c>
    </row>
    <row r="10" spans="1:28" ht="14.25" customHeight="1">
      <c r="B10" s="2" t="s">
        <v>330</v>
      </c>
      <c r="C10" s="2" t="s">
        <v>2419</v>
      </c>
      <c r="D10" s="4" t="s">
        <v>2420</v>
      </c>
      <c r="E10" s="2" t="s">
        <v>2421</v>
      </c>
      <c r="F10" s="2">
        <v>26</v>
      </c>
      <c r="G10" s="2">
        <v>26</v>
      </c>
      <c r="H10" s="2" t="s">
        <v>67</v>
      </c>
      <c r="I10" s="2">
        <v>0</v>
      </c>
      <c r="J10" s="11">
        <v>6</v>
      </c>
      <c r="K10" s="11">
        <v>5</v>
      </c>
      <c r="L10" s="11">
        <v>5</v>
      </c>
      <c r="M10" s="11">
        <v>5</v>
      </c>
      <c r="N10" s="11">
        <v>5</v>
      </c>
      <c r="O10" s="2"/>
      <c r="P10" s="2"/>
      <c r="Q10" s="2"/>
      <c r="R10" s="2"/>
      <c r="S10" s="2"/>
      <c r="T10" s="2"/>
      <c r="U10" s="2"/>
      <c r="V10" s="2"/>
      <c r="W10" s="2"/>
      <c r="X10" s="2"/>
      <c r="Y10" s="2"/>
      <c r="Z10" s="2"/>
      <c r="AA10" s="26">
        <f t="shared" si="1"/>
        <v>26</v>
      </c>
      <c r="AB10" s="11">
        <f t="shared" si="0"/>
        <v>26</v>
      </c>
    </row>
    <row r="11" spans="1:28" ht="14.25" customHeight="1">
      <c r="B11" s="2" t="s">
        <v>117</v>
      </c>
      <c r="C11" s="2" t="s">
        <v>2422</v>
      </c>
      <c r="D11" s="2" t="s">
        <v>2423</v>
      </c>
      <c r="E11" s="2" t="s">
        <v>2424</v>
      </c>
      <c r="F11" s="2">
        <v>11</v>
      </c>
      <c r="G11" s="2">
        <v>11</v>
      </c>
      <c r="H11" s="2" t="s">
        <v>62</v>
      </c>
      <c r="I11" s="2">
        <v>1</v>
      </c>
      <c r="J11" s="11">
        <v>3</v>
      </c>
      <c r="K11" s="11">
        <v>2</v>
      </c>
      <c r="L11" s="11"/>
      <c r="M11" s="11"/>
      <c r="N11" s="11"/>
      <c r="O11" s="2"/>
      <c r="P11" s="2"/>
      <c r="Q11" s="2"/>
      <c r="R11" s="2"/>
      <c r="S11" s="2"/>
      <c r="T11" s="2"/>
      <c r="U11" s="2"/>
      <c r="V11" s="2"/>
      <c r="W11" s="2"/>
      <c r="X11" s="2"/>
      <c r="Y11" s="2"/>
      <c r="Z11" s="2"/>
      <c r="AA11" s="26">
        <f t="shared" si="1"/>
        <v>5</v>
      </c>
      <c r="AB11" s="11">
        <f t="shared" si="0"/>
        <v>5</v>
      </c>
    </row>
    <row r="12" spans="1:28" ht="14.25" customHeight="1">
      <c r="B12" s="2" t="s">
        <v>117</v>
      </c>
      <c r="C12" s="2" t="s">
        <v>2425</v>
      </c>
      <c r="D12" s="2" t="s">
        <v>2426</v>
      </c>
      <c r="E12" s="2" t="s">
        <v>2427</v>
      </c>
      <c r="F12" s="2">
        <v>19</v>
      </c>
      <c r="G12" s="2">
        <v>19</v>
      </c>
      <c r="H12" s="2" t="s">
        <v>62</v>
      </c>
      <c r="I12" s="2">
        <v>0</v>
      </c>
      <c r="J12" s="11">
        <v>5</v>
      </c>
      <c r="K12" s="11">
        <v>5</v>
      </c>
      <c r="L12" s="11">
        <v>6</v>
      </c>
      <c r="M12" s="11"/>
      <c r="N12" s="11"/>
      <c r="O12" s="2"/>
      <c r="P12" s="2"/>
      <c r="Q12" s="2"/>
      <c r="R12" s="2"/>
      <c r="S12" s="2"/>
      <c r="T12" s="2"/>
      <c r="U12" s="2"/>
      <c r="V12" s="2"/>
      <c r="W12" s="2"/>
      <c r="X12" s="2"/>
      <c r="Y12" s="2"/>
      <c r="Z12" s="2"/>
      <c r="AA12" s="26">
        <f t="shared" si="1"/>
        <v>16</v>
      </c>
      <c r="AB12" s="11">
        <f t="shared" si="0"/>
        <v>16</v>
      </c>
    </row>
    <row r="13" spans="1:28" ht="14.25" customHeight="1">
      <c r="B13" s="2" t="s">
        <v>122</v>
      </c>
      <c r="C13" s="2" t="s">
        <v>2428</v>
      </c>
      <c r="D13" s="2" t="s">
        <v>2429</v>
      </c>
      <c r="E13" s="2" t="s">
        <v>793</v>
      </c>
      <c r="F13" s="2">
        <v>29</v>
      </c>
      <c r="G13" s="2">
        <v>19</v>
      </c>
      <c r="H13" s="2" t="s">
        <v>62</v>
      </c>
      <c r="I13" s="2">
        <v>0</v>
      </c>
      <c r="J13" s="11">
        <v>5</v>
      </c>
      <c r="K13" s="11">
        <v>5</v>
      </c>
      <c r="L13" s="11">
        <v>5</v>
      </c>
      <c r="M13" s="11">
        <v>4</v>
      </c>
      <c r="N13" s="11"/>
      <c r="O13" s="2"/>
      <c r="P13" s="2"/>
      <c r="Q13" s="2"/>
      <c r="R13" s="2"/>
      <c r="S13" s="2"/>
      <c r="T13" s="2"/>
      <c r="U13" s="2"/>
      <c r="V13" s="2"/>
      <c r="W13" s="2"/>
      <c r="X13" s="2"/>
      <c r="Y13" s="2"/>
      <c r="Z13" s="2"/>
      <c r="AA13" s="26">
        <f t="shared" si="1"/>
        <v>19</v>
      </c>
      <c r="AB13" s="11">
        <f t="shared" si="0"/>
        <v>19</v>
      </c>
    </row>
    <row r="14" spans="1:28" ht="14.25" customHeight="1">
      <c r="B14" s="2" t="s">
        <v>122</v>
      </c>
      <c r="C14" s="2" t="s">
        <v>2430</v>
      </c>
      <c r="D14" s="4" t="s">
        <v>2431</v>
      </c>
      <c r="E14" s="2" t="s">
        <v>2432</v>
      </c>
      <c r="F14" s="2">
        <v>25</v>
      </c>
      <c r="G14" s="2">
        <v>25</v>
      </c>
      <c r="H14" s="2" t="s">
        <v>62</v>
      </c>
      <c r="I14" s="2">
        <v>5</v>
      </c>
      <c r="J14" s="11">
        <v>6</v>
      </c>
      <c r="K14" s="11"/>
      <c r="L14" s="11"/>
      <c r="M14" s="11"/>
      <c r="N14" s="11"/>
      <c r="O14" s="2"/>
      <c r="P14" s="2"/>
      <c r="Q14" s="2"/>
      <c r="R14" s="2"/>
      <c r="S14" s="2"/>
      <c r="T14" s="2"/>
      <c r="U14" s="2"/>
      <c r="V14" s="2"/>
      <c r="W14" s="2"/>
      <c r="X14" s="2"/>
      <c r="Y14" s="2"/>
      <c r="Z14" s="2"/>
      <c r="AA14" s="26">
        <f t="shared" si="1"/>
        <v>6</v>
      </c>
      <c r="AB14" s="11">
        <f t="shared" si="0"/>
        <v>6</v>
      </c>
    </row>
    <row r="15" spans="1:28" ht="14.1" customHeight="1">
      <c r="B15" s="2" t="s">
        <v>122</v>
      </c>
      <c r="C15" s="2" t="s">
        <v>2433</v>
      </c>
      <c r="D15" s="2" t="s">
        <v>2434</v>
      </c>
      <c r="E15" s="2" t="s">
        <v>2435</v>
      </c>
      <c r="F15" s="2">
        <v>19</v>
      </c>
      <c r="G15" s="2">
        <v>19</v>
      </c>
      <c r="H15" s="2" t="s">
        <v>67</v>
      </c>
      <c r="I15" s="2">
        <v>0</v>
      </c>
      <c r="J15" s="11">
        <v>5</v>
      </c>
      <c r="K15" s="11">
        <v>5</v>
      </c>
      <c r="L15" s="11">
        <v>5</v>
      </c>
      <c r="M15" s="11">
        <v>4</v>
      </c>
      <c r="N15" s="11"/>
      <c r="O15" s="2"/>
      <c r="P15" s="2"/>
      <c r="Q15" s="2"/>
      <c r="R15" s="2"/>
      <c r="S15" s="2"/>
      <c r="T15" s="2"/>
      <c r="U15" s="2"/>
      <c r="V15" s="2"/>
      <c r="W15" s="2"/>
      <c r="X15" s="2"/>
      <c r="Y15" s="2"/>
      <c r="Z15" s="2"/>
      <c r="AA15" s="26">
        <f t="shared" si="1"/>
        <v>19</v>
      </c>
      <c r="AB15" s="11">
        <f t="shared" si="0"/>
        <v>19</v>
      </c>
    </row>
    <row r="16" spans="1:28" ht="14.25" customHeight="1">
      <c r="B16" s="2" t="s">
        <v>122</v>
      </c>
      <c r="C16" s="2" t="s">
        <v>2436</v>
      </c>
      <c r="D16" s="4" t="s">
        <v>2437</v>
      </c>
      <c r="E16" s="2" t="s">
        <v>2438</v>
      </c>
      <c r="F16" s="2">
        <v>33</v>
      </c>
      <c r="G16" s="2">
        <v>33</v>
      </c>
      <c r="H16" s="2" t="s">
        <v>67</v>
      </c>
      <c r="I16" s="2">
        <v>0</v>
      </c>
      <c r="J16" s="11"/>
      <c r="K16" s="11"/>
      <c r="L16" s="11"/>
      <c r="M16" s="11"/>
      <c r="N16" s="11"/>
      <c r="O16" s="2"/>
      <c r="P16" s="2"/>
      <c r="Q16" s="2"/>
      <c r="R16" s="2"/>
      <c r="S16" s="2"/>
      <c r="T16" s="2"/>
      <c r="U16" s="2"/>
      <c r="V16" s="2"/>
      <c r="W16" s="2"/>
      <c r="X16" s="2"/>
      <c r="Y16" s="2"/>
      <c r="Z16" s="2"/>
      <c r="AA16" s="26">
        <f t="shared" si="1"/>
        <v>0</v>
      </c>
      <c r="AB16" s="11">
        <f t="shared" si="0"/>
        <v>0</v>
      </c>
    </row>
    <row r="17" spans="2:28" ht="14.25" customHeight="1">
      <c r="B17" s="2" t="s">
        <v>339</v>
      </c>
      <c r="C17" s="2" t="s">
        <v>2439</v>
      </c>
      <c r="D17" s="2" t="s">
        <v>2440</v>
      </c>
      <c r="E17" s="2" t="s">
        <v>2441</v>
      </c>
      <c r="F17" s="2">
        <v>18</v>
      </c>
      <c r="G17" s="2">
        <v>18</v>
      </c>
      <c r="H17" s="2" t="s">
        <v>62</v>
      </c>
      <c r="I17" s="2">
        <v>0</v>
      </c>
      <c r="J17" s="11">
        <v>5</v>
      </c>
      <c r="K17" s="11">
        <v>5</v>
      </c>
      <c r="L17" s="11">
        <v>5</v>
      </c>
      <c r="M17" s="11">
        <v>3</v>
      </c>
      <c r="N17" s="11"/>
      <c r="O17" s="2"/>
      <c r="P17" s="2"/>
      <c r="Q17" s="2"/>
      <c r="R17" s="2"/>
      <c r="S17" s="2"/>
      <c r="T17" s="2"/>
      <c r="U17" s="2"/>
      <c r="V17" s="2"/>
      <c r="W17" s="2"/>
      <c r="X17" s="2"/>
      <c r="Y17" s="2"/>
      <c r="Z17" s="2"/>
      <c r="AA17" s="26">
        <f t="shared" si="1"/>
        <v>18</v>
      </c>
      <c r="AB17" s="11">
        <f t="shared" si="0"/>
        <v>18</v>
      </c>
    </row>
    <row r="18" spans="2:28" ht="14.25" customHeight="1">
      <c r="B18" s="2" t="s">
        <v>90</v>
      </c>
      <c r="C18" s="2" t="s">
        <v>2442</v>
      </c>
      <c r="D18" s="2" t="s">
        <v>2443</v>
      </c>
      <c r="E18" s="2" t="s">
        <v>2444</v>
      </c>
      <c r="F18" s="2">
        <v>39</v>
      </c>
      <c r="G18" s="2">
        <v>39</v>
      </c>
      <c r="H18" s="2" t="s">
        <v>62</v>
      </c>
      <c r="I18" s="2">
        <v>0</v>
      </c>
      <c r="J18" s="11"/>
      <c r="K18" s="11"/>
      <c r="L18" s="11"/>
      <c r="M18" s="11">
        <v>9</v>
      </c>
      <c r="N18" s="11">
        <v>10</v>
      </c>
      <c r="O18" s="2">
        <v>10</v>
      </c>
      <c r="P18" s="2">
        <v>10</v>
      </c>
      <c r="Q18" s="2"/>
      <c r="R18" s="2"/>
      <c r="S18" s="2"/>
      <c r="T18" s="2"/>
      <c r="U18" s="2"/>
      <c r="V18" s="2"/>
      <c r="W18" s="2"/>
      <c r="X18" s="2"/>
      <c r="Y18" s="2"/>
      <c r="Z18" s="2"/>
      <c r="AA18" s="26">
        <f t="shared" si="1"/>
        <v>39</v>
      </c>
      <c r="AB18" s="11">
        <f t="shared" si="0"/>
        <v>19</v>
      </c>
    </row>
    <row r="19" spans="2:28" ht="14.25" customHeight="1">
      <c r="B19" s="2" t="s">
        <v>90</v>
      </c>
      <c r="C19" s="2" t="s">
        <v>2445</v>
      </c>
      <c r="D19" s="2" t="s">
        <v>2446</v>
      </c>
      <c r="E19" s="2" t="s">
        <v>2447</v>
      </c>
      <c r="F19" s="2">
        <v>16</v>
      </c>
      <c r="G19" s="2">
        <v>16</v>
      </c>
      <c r="H19" s="2" t="s">
        <v>67</v>
      </c>
      <c r="I19" s="2">
        <v>0</v>
      </c>
      <c r="J19" s="11">
        <v>8</v>
      </c>
      <c r="K19" s="11">
        <v>8</v>
      </c>
      <c r="L19" s="11"/>
      <c r="M19" s="11"/>
      <c r="N19" s="11"/>
      <c r="O19" s="2"/>
      <c r="P19" s="2"/>
      <c r="Q19" s="2"/>
      <c r="R19" s="2"/>
      <c r="S19" s="2"/>
      <c r="T19" s="2"/>
      <c r="U19" s="2"/>
      <c r="V19" s="2"/>
      <c r="W19" s="2"/>
      <c r="X19" s="2"/>
      <c r="Y19" s="2"/>
      <c r="Z19" s="2"/>
      <c r="AA19" s="26">
        <f t="shared" si="1"/>
        <v>16</v>
      </c>
      <c r="AB19" s="11">
        <f t="shared" si="0"/>
        <v>16</v>
      </c>
    </row>
    <row r="20" spans="2:28" ht="14.25" customHeight="1">
      <c r="B20" s="2" t="s">
        <v>90</v>
      </c>
      <c r="C20" s="2" t="s">
        <v>2448</v>
      </c>
      <c r="D20" s="2" t="s">
        <v>2449</v>
      </c>
      <c r="E20" s="2" t="s">
        <v>2450</v>
      </c>
      <c r="F20" s="2">
        <v>18</v>
      </c>
      <c r="G20" s="2">
        <v>18</v>
      </c>
      <c r="H20" s="2" t="s">
        <v>62</v>
      </c>
      <c r="I20" s="2">
        <v>0</v>
      </c>
      <c r="J20" s="11">
        <v>6</v>
      </c>
      <c r="K20" s="11">
        <v>6</v>
      </c>
      <c r="L20" s="11">
        <v>6</v>
      </c>
      <c r="M20" s="11"/>
      <c r="N20" s="11"/>
      <c r="O20" s="2"/>
      <c r="P20" s="2"/>
      <c r="Q20" s="2"/>
      <c r="R20" s="2"/>
      <c r="S20" s="2"/>
      <c r="T20" s="2"/>
      <c r="U20" s="2"/>
      <c r="V20" s="2"/>
      <c r="W20" s="2"/>
      <c r="X20" s="2"/>
      <c r="Y20" s="2"/>
      <c r="Z20" s="2"/>
      <c r="AA20" s="26">
        <f t="shared" si="1"/>
        <v>18</v>
      </c>
      <c r="AB20" s="11">
        <f t="shared" si="0"/>
        <v>18</v>
      </c>
    </row>
    <row r="21" spans="2:28" ht="14.25" customHeight="1">
      <c r="B21" s="2" t="s">
        <v>90</v>
      </c>
      <c r="C21" s="2" t="s">
        <v>2451</v>
      </c>
      <c r="D21" s="2" t="s">
        <v>2452</v>
      </c>
      <c r="E21" s="2" t="s">
        <v>2453</v>
      </c>
      <c r="F21" s="2">
        <v>47</v>
      </c>
      <c r="G21" s="2">
        <v>47</v>
      </c>
      <c r="H21" s="2" t="s">
        <v>67</v>
      </c>
      <c r="I21" s="2">
        <v>0</v>
      </c>
      <c r="J21" s="11">
        <v>10</v>
      </c>
      <c r="K21" s="11">
        <v>10</v>
      </c>
      <c r="L21" s="11">
        <v>10</v>
      </c>
      <c r="M21" s="11">
        <v>10</v>
      </c>
      <c r="N21" s="11">
        <v>7</v>
      </c>
      <c r="O21" s="2"/>
      <c r="P21" s="2"/>
      <c r="Q21" s="2"/>
      <c r="R21" s="2"/>
      <c r="S21" s="2"/>
      <c r="T21" s="2"/>
      <c r="U21" s="2"/>
      <c r="V21" s="2"/>
      <c r="W21" s="2"/>
      <c r="X21" s="2"/>
      <c r="Y21" s="2"/>
      <c r="Z21" s="2"/>
      <c r="AA21" s="26">
        <f t="shared" si="1"/>
        <v>47</v>
      </c>
      <c r="AB21" s="11">
        <f t="shared" si="0"/>
        <v>47</v>
      </c>
    </row>
    <row r="22" spans="2:28" ht="14.25" customHeight="1">
      <c r="B22" s="2" t="s">
        <v>90</v>
      </c>
      <c r="C22" s="2" t="s">
        <v>2454</v>
      </c>
      <c r="D22" s="2" t="s">
        <v>2455</v>
      </c>
      <c r="E22" s="2" t="s">
        <v>2456</v>
      </c>
      <c r="F22" s="2">
        <v>11</v>
      </c>
      <c r="G22" s="2">
        <v>11</v>
      </c>
      <c r="H22" s="2" t="s">
        <v>67</v>
      </c>
      <c r="I22" s="2">
        <v>0</v>
      </c>
      <c r="J22" s="11">
        <v>5</v>
      </c>
      <c r="K22" s="11">
        <v>6</v>
      </c>
      <c r="L22" s="11"/>
      <c r="M22" s="11"/>
      <c r="N22" s="11"/>
      <c r="O22" s="2"/>
      <c r="P22" s="2"/>
      <c r="Q22" s="2"/>
      <c r="R22" s="2"/>
      <c r="S22" s="2"/>
      <c r="T22" s="2"/>
      <c r="U22" s="2"/>
      <c r="V22" s="2"/>
      <c r="W22" s="2"/>
      <c r="X22" s="2"/>
      <c r="Y22" s="2"/>
      <c r="Z22" s="2"/>
      <c r="AA22" s="26">
        <f t="shared" si="1"/>
        <v>11</v>
      </c>
      <c r="AB22" s="11">
        <f t="shared" si="0"/>
        <v>11</v>
      </c>
    </row>
    <row r="23" spans="2:28" ht="14.25" customHeight="1">
      <c r="B23" s="2" t="s">
        <v>90</v>
      </c>
      <c r="C23" s="2" t="s">
        <v>2457</v>
      </c>
      <c r="D23" s="4" t="s">
        <v>2458</v>
      </c>
      <c r="E23" s="2" t="s">
        <v>2459</v>
      </c>
      <c r="F23" s="2">
        <v>32</v>
      </c>
      <c r="G23" s="2">
        <v>32</v>
      </c>
      <c r="H23" s="2" t="s">
        <v>62</v>
      </c>
      <c r="I23" s="2">
        <v>0</v>
      </c>
      <c r="J23" s="11">
        <v>12</v>
      </c>
      <c r="K23" s="11">
        <v>10</v>
      </c>
      <c r="L23" s="11">
        <v>10</v>
      </c>
      <c r="M23" s="11"/>
      <c r="N23" s="11"/>
      <c r="O23" s="2"/>
      <c r="P23" s="2"/>
      <c r="Q23" s="2"/>
      <c r="R23" s="2"/>
      <c r="S23" s="2"/>
      <c r="T23" s="2"/>
      <c r="U23" s="2"/>
      <c r="V23" s="2"/>
      <c r="W23" s="2"/>
      <c r="X23" s="2"/>
      <c r="Y23" s="2"/>
      <c r="Z23" s="2"/>
      <c r="AA23" s="26">
        <f t="shared" si="1"/>
        <v>32</v>
      </c>
      <c r="AB23" s="11">
        <f t="shared" si="0"/>
        <v>32</v>
      </c>
    </row>
    <row r="24" spans="2:28" ht="14.25" customHeight="1">
      <c r="B24" s="2" t="s">
        <v>90</v>
      </c>
      <c r="C24" s="2" t="s">
        <v>2460</v>
      </c>
      <c r="D24" s="4" t="s">
        <v>2461</v>
      </c>
      <c r="E24" s="2" t="s">
        <v>2462</v>
      </c>
      <c r="F24" s="2">
        <v>15</v>
      </c>
      <c r="G24" s="2">
        <v>11</v>
      </c>
      <c r="H24" s="2" t="s">
        <v>67</v>
      </c>
      <c r="I24" s="2">
        <v>0</v>
      </c>
      <c r="J24" s="11">
        <v>7</v>
      </c>
      <c r="K24" s="11">
        <v>8</v>
      </c>
      <c r="L24" s="11"/>
      <c r="M24" s="11"/>
      <c r="N24" s="11"/>
      <c r="O24" s="2"/>
      <c r="P24" s="2"/>
      <c r="Q24" s="2"/>
      <c r="R24" s="2"/>
      <c r="S24" s="2"/>
      <c r="T24" s="2"/>
      <c r="U24" s="2"/>
      <c r="V24" s="2"/>
      <c r="W24" s="2"/>
      <c r="X24" s="2"/>
      <c r="Y24" s="2"/>
      <c r="Z24" s="2"/>
      <c r="AA24" s="26">
        <f t="shared" si="1"/>
        <v>15</v>
      </c>
      <c r="AB24" s="11">
        <f t="shared" si="0"/>
        <v>15</v>
      </c>
    </row>
    <row r="25" spans="2:28" ht="14.25" customHeight="1">
      <c r="B25" s="2" t="s">
        <v>404</v>
      </c>
      <c r="C25" s="2" t="s">
        <v>2463</v>
      </c>
      <c r="D25" s="2" t="s">
        <v>2464</v>
      </c>
      <c r="E25" s="2" t="s">
        <v>2465</v>
      </c>
      <c r="F25" s="2">
        <v>12</v>
      </c>
      <c r="G25" s="2">
        <v>8</v>
      </c>
      <c r="H25" s="2" t="s">
        <v>62</v>
      </c>
      <c r="I25" s="2">
        <v>3</v>
      </c>
      <c r="J25" s="11">
        <v>2</v>
      </c>
      <c r="K25" s="11"/>
      <c r="L25" s="11"/>
      <c r="M25" s="11"/>
      <c r="N25" s="11"/>
      <c r="O25" s="2"/>
      <c r="P25" s="2"/>
      <c r="Q25" s="2"/>
      <c r="R25" s="2"/>
      <c r="S25" s="2"/>
      <c r="T25" s="2"/>
      <c r="U25" s="2"/>
      <c r="V25" s="2"/>
      <c r="W25" s="2"/>
      <c r="X25" s="2"/>
      <c r="Y25" s="2"/>
      <c r="Z25" s="2"/>
      <c r="AA25" s="26">
        <f t="shared" si="1"/>
        <v>2</v>
      </c>
      <c r="AB25" s="11">
        <f t="shared" si="0"/>
        <v>2</v>
      </c>
    </row>
    <row r="26" spans="2:28" ht="14.25" customHeight="1">
      <c r="B26" s="2" t="s">
        <v>57</v>
      </c>
      <c r="C26" s="2" t="s">
        <v>2466</v>
      </c>
      <c r="D26" s="2" t="s">
        <v>2467</v>
      </c>
      <c r="E26" s="2" t="s">
        <v>2468</v>
      </c>
      <c r="F26" s="2">
        <v>11</v>
      </c>
      <c r="G26" s="2">
        <v>11</v>
      </c>
      <c r="H26" s="2" t="s">
        <v>62</v>
      </c>
      <c r="I26" s="2">
        <v>0</v>
      </c>
      <c r="J26" s="11">
        <v>3</v>
      </c>
      <c r="K26" s="11">
        <v>3</v>
      </c>
      <c r="L26" s="11">
        <v>3</v>
      </c>
      <c r="M26" s="11">
        <v>2</v>
      </c>
      <c r="N26" s="11"/>
      <c r="O26" s="2"/>
      <c r="P26" s="2"/>
      <c r="Q26" s="2"/>
      <c r="R26" s="2"/>
      <c r="S26" s="2"/>
      <c r="T26" s="2"/>
      <c r="U26" s="2"/>
      <c r="V26" s="2"/>
      <c r="W26" s="2"/>
      <c r="X26" s="2"/>
      <c r="Y26" s="2"/>
      <c r="Z26" s="2"/>
      <c r="AA26" s="26">
        <f t="shared" si="1"/>
        <v>11</v>
      </c>
      <c r="AB26" s="11">
        <f t="shared" si="0"/>
        <v>11</v>
      </c>
    </row>
    <row r="27" spans="2:28" ht="14.25" customHeight="1">
      <c r="B27" s="2" t="s">
        <v>57</v>
      </c>
      <c r="C27" s="2" t="s">
        <v>2469</v>
      </c>
      <c r="D27" s="2" t="s">
        <v>2470</v>
      </c>
      <c r="E27" s="2" t="s">
        <v>2471</v>
      </c>
      <c r="F27" s="2">
        <v>94</v>
      </c>
      <c r="G27" s="2">
        <v>86</v>
      </c>
      <c r="H27" s="2" t="s">
        <v>75</v>
      </c>
      <c r="I27" s="2">
        <v>44</v>
      </c>
      <c r="J27" s="11"/>
      <c r="K27" s="11"/>
      <c r="L27" s="11"/>
      <c r="M27" s="11"/>
      <c r="N27" s="11"/>
      <c r="O27" s="2"/>
      <c r="P27" s="2"/>
      <c r="Q27" s="2"/>
      <c r="R27" s="2"/>
      <c r="S27" s="2"/>
      <c r="T27" s="2"/>
      <c r="U27" s="2"/>
      <c r="V27" s="2"/>
      <c r="W27" s="2"/>
      <c r="X27" s="2"/>
      <c r="Y27" s="2"/>
      <c r="Z27" s="2"/>
      <c r="AA27" s="26">
        <f t="shared" si="1"/>
        <v>0</v>
      </c>
      <c r="AB27" s="11">
        <f t="shared" si="0"/>
        <v>0</v>
      </c>
    </row>
    <row r="28" spans="2:28" ht="14.25" customHeight="1">
      <c r="B28" s="2" t="s">
        <v>57</v>
      </c>
      <c r="C28" s="2" t="s">
        <v>2472</v>
      </c>
      <c r="D28" s="2" t="s">
        <v>2473</v>
      </c>
      <c r="E28" s="2" t="s">
        <v>2474</v>
      </c>
      <c r="F28" s="2">
        <v>22</v>
      </c>
      <c r="G28" s="2">
        <v>22</v>
      </c>
      <c r="H28" s="2" t="s">
        <v>62</v>
      </c>
      <c r="I28" s="2">
        <v>2</v>
      </c>
      <c r="J28" s="11">
        <v>1</v>
      </c>
      <c r="K28" s="11"/>
      <c r="L28" s="11"/>
      <c r="M28" s="11"/>
      <c r="N28" s="11"/>
      <c r="O28" s="2"/>
      <c r="P28" s="2"/>
      <c r="Q28" s="2"/>
      <c r="R28" s="2"/>
      <c r="S28" s="2"/>
      <c r="T28" s="2"/>
      <c r="U28" s="2"/>
      <c r="V28" s="2"/>
      <c r="W28" s="2"/>
      <c r="X28" s="2"/>
      <c r="Y28" s="2"/>
      <c r="Z28" s="2"/>
      <c r="AA28" s="26">
        <f t="shared" si="1"/>
        <v>1</v>
      </c>
      <c r="AB28" s="11">
        <f t="shared" si="0"/>
        <v>1</v>
      </c>
    </row>
    <row r="29" spans="2:28" ht="14.25" customHeight="1">
      <c r="B29" s="2" t="s">
        <v>57</v>
      </c>
      <c r="C29" s="2" t="s">
        <v>2475</v>
      </c>
      <c r="D29" s="2" t="s">
        <v>2476</v>
      </c>
      <c r="E29" s="2" t="s">
        <v>2477</v>
      </c>
      <c r="F29" s="2">
        <v>19</v>
      </c>
      <c r="G29" s="2">
        <v>19</v>
      </c>
      <c r="H29" s="2" t="s">
        <v>62</v>
      </c>
      <c r="I29" s="2">
        <v>11</v>
      </c>
      <c r="J29" s="11">
        <v>8</v>
      </c>
      <c r="K29" s="11"/>
      <c r="L29" s="11"/>
      <c r="M29" s="11"/>
      <c r="N29" s="11"/>
      <c r="O29" s="2"/>
      <c r="P29" s="2"/>
      <c r="Q29" s="2"/>
      <c r="R29" s="2"/>
      <c r="S29" s="2"/>
      <c r="T29" s="2"/>
      <c r="U29" s="2"/>
      <c r="V29" s="2"/>
      <c r="W29" s="2"/>
      <c r="X29" s="2"/>
      <c r="Y29" s="2"/>
      <c r="Z29" s="2"/>
      <c r="AA29" s="26">
        <f t="shared" si="1"/>
        <v>8</v>
      </c>
      <c r="AB29" s="11">
        <f t="shared" si="0"/>
        <v>8</v>
      </c>
    </row>
    <row r="30" spans="2:28" ht="14.25" customHeight="1">
      <c r="B30" s="2" t="s">
        <v>57</v>
      </c>
      <c r="C30" s="2" t="s">
        <v>2478</v>
      </c>
      <c r="D30" s="2" t="s">
        <v>2479</v>
      </c>
      <c r="E30" s="2" t="s">
        <v>2480</v>
      </c>
      <c r="F30" s="2">
        <v>24</v>
      </c>
      <c r="G30" s="2">
        <v>24</v>
      </c>
      <c r="H30" s="2" t="s">
        <v>67</v>
      </c>
      <c r="I30" s="2">
        <v>0</v>
      </c>
      <c r="J30" s="11">
        <v>12</v>
      </c>
      <c r="K30" s="11">
        <v>12</v>
      </c>
      <c r="L30" s="11"/>
      <c r="M30" s="11"/>
      <c r="N30" s="11"/>
      <c r="O30" s="2"/>
      <c r="P30" s="2"/>
      <c r="Q30" s="2"/>
      <c r="R30" s="2"/>
      <c r="S30" s="2"/>
      <c r="T30" s="2"/>
      <c r="U30" s="2"/>
      <c r="V30" s="2"/>
      <c r="W30" s="2"/>
      <c r="X30" s="2"/>
      <c r="Y30" s="2"/>
      <c r="Z30" s="2"/>
      <c r="AA30" s="26">
        <f t="shared" si="1"/>
        <v>24</v>
      </c>
      <c r="AB30" s="11">
        <f t="shared" si="0"/>
        <v>24</v>
      </c>
    </row>
    <row r="31" spans="2:28" ht="14.25" customHeight="1">
      <c r="B31" s="2" t="s">
        <v>57</v>
      </c>
      <c r="C31" s="2" t="s">
        <v>2481</v>
      </c>
      <c r="D31" s="2" t="s">
        <v>2482</v>
      </c>
      <c r="E31" s="2" t="s">
        <v>2483</v>
      </c>
      <c r="F31" s="2">
        <v>40</v>
      </c>
      <c r="G31" s="2">
        <v>40</v>
      </c>
      <c r="H31" s="2" t="s">
        <v>67</v>
      </c>
      <c r="I31" s="2">
        <v>0</v>
      </c>
      <c r="J31" s="11">
        <v>20</v>
      </c>
      <c r="K31" s="11">
        <v>20</v>
      </c>
      <c r="L31" s="11"/>
      <c r="M31" s="11"/>
      <c r="N31" s="11"/>
      <c r="O31" s="2"/>
      <c r="P31" s="2"/>
      <c r="Q31" s="2"/>
      <c r="R31" s="2"/>
      <c r="S31" s="2"/>
      <c r="T31" s="2"/>
      <c r="U31" s="2"/>
      <c r="V31" s="2"/>
      <c r="W31" s="2"/>
      <c r="X31" s="2"/>
      <c r="Y31" s="2"/>
      <c r="Z31" s="2"/>
      <c r="AA31" s="26">
        <f t="shared" si="1"/>
        <v>40</v>
      </c>
      <c r="AB31" s="11">
        <f t="shared" si="0"/>
        <v>40</v>
      </c>
    </row>
    <row r="32" spans="2:28" ht="14.25" customHeight="1">
      <c r="B32" s="2" t="s">
        <v>57</v>
      </c>
      <c r="C32" s="2" t="s">
        <v>2484</v>
      </c>
      <c r="D32" s="4" t="s">
        <v>2485</v>
      </c>
      <c r="E32" s="2" t="s">
        <v>2486</v>
      </c>
      <c r="F32" s="2">
        <v>14</v>
      </c>
      <c r="G32" s="2">
        <v>14</v>
      </c>
      <c r="H32" s="2" t="s">
        <v>75</v>
      </c>
      <c r="I32" s="2">
        <v>14</v>
      </c>
      <c r="J32" s="11"/>
      <c r="K32" s="11"/>
      <c r="L32" s="11"/>
      <c r="M32" s="11"/>
      <c r="N32" s="11"/>
      <c r="O32" s="2"/>
      <c r="P32" s="2"/>
      <c r="Q32" s="2"/>
      <c r="R32" s="2"/>
      <c r="S32" s="2"/>
      <c r="T32" s="2"/>
      <c r="U32" s="2"/>
      <c r="V32" s="2"/>
      <c r="W32" s="2"/>
      <c r="X32" s="2"/>
      <c r="Y32" s="2"/>
      <c r="Z32" s="2"/>
      <c r="AA32" s="26">
        <f t="shared" si="1"/>
        <v>0</v>
      </c>
      <c r="AB32" s="11">
        <f t="shared" si="0"/>
        <v>0</v>
      </c>
    </row>
    <row r="33" spans="1:28" ht="14.25" customHeight="1">
      <c r="B33" s="2" t="s">
        <v>57</v>
      </c>
      <c r="C33" s="2" t="s">
        <v>2487</v>
      </c>
      <c r="D33" s="2" t="s">
        <v>2488</v>
      </c>
      <c r="E33" s="2" t="s">
        <v>2489</v>
      </c>
      <c r="F33" s="2">
        <v>34</v>
      </c>
      <c r="G33" s="2">
        <v>34</v>
      </c>
      <c r="H33" s="2" t="s">
        <v>67</v>
      </c>
      <c r="I33" s="2">
        <v>0</v>
      </c>
      <c r="J33" s="11">
        <v>10</v>
      </c>
      <c r="K33" s="11">
        <v>10</v>
      </c>
      <c r="L33" s="11">
        <v>5</v>
      </c>
      <c r="M33" s="11">
        <v>5</v>
      </c>
      <c r="N33" s="11">
        <v>4</v>
      </c>
      <c r="O33" s="2"/>
      <c r="P33" s="2"/>
      <c r="Q33" s="2"/>
      <c r="R33" s="2"/>
      <c r="S33" s="2"/>
      <c r="T33" s="2"/>
      <c r="U33" s="2"/>
      <c r="V33" s="2"/>
      <c r="W33" s="2"/>
      <c r="X33" s="2"/>
      <c r="Y33" s="2"/>
      <c r="Z33" s="2"/>
      <c r="AA33" s="26">
        <f t="shared" si="1"/>
        <v>34</v>
      </c>
      <c r="AB33" s="11">
        <f t="shared" si="0"/>
        <v>34</v>
      </c>
    </row>
    <row r="34" spans="1:28" ht="14.25" customHeight="1">
      <c r="B34" s="2" t="s">
        <v>57</v>
      </c>
      <c r="C34" s="2" t="s">
        <v>2490</v>
      </c>
      <c r="D34" s="2" t="s">
        <v>2491</v>
      </c>
      <c r="E34" s="2" t="s">
        <v>2492</v>
      </c>
      <c r="F34" s="2">
        <v>11</v>
      </c>
      <c r="G34" s="2">
        <v>11</v>
      </c>
      <c r="H34" s="2" t="s">
        <v>67</v>
      </c>
      <c r="I34" s="2">
        <v>0</v>
      </c>
      <c r="J34" s="11">
        <v>6</v>
      </c>
      <c r="K34" s="11">
        <v>5</v>
      </c>
      <c r="L34" s="11"/>
      <c r="M34" s="11"/>
      <c r="N34" s="11"/>
      <c r="O34" s="2"/>
      <c r="P34" s="2"/>
      <c r="Q34" s="2"/>
      <c r="R34" s="2"/>
      <c r="S34" s="2"/>
      <c r="T34" s="2"/>
      <c r="U34" s="2"/>
      <c r="V34" s="2"/>
      <c r="W34" s="2"/>
      <c r="X34" s="2"/>
      <c r="Y34" s="2"/>
      <c r="Z34" s="2"/>
      <c r="AA34" s="26">
        <f t="shared" si="1"/>
        <v>11</v>
      </c>
      <c r="AB34" s="11">
        <f t="shared" si="0"/>
        <v>11</v>
      </c>
    </row>
    <row r="35" spans="1:28" ht="14.25" customHeight="1">
      <c r="B35" s="2" t="s">
        <v>57</v>
      </c>
      <c r="C35" s="2" t="s">
        <v>2493</v>
      </c>
      <c r="D35" s="4" t="s">
        <v>2494</v>
      </c>
      <c r="E35" s="2" t="s">
        <v>2495</v>
      </c>
      <c r="F35" s="2">
        <v>16</v>
      </c>
      <c r="G35" s="2">
        <v>16</v>
      </c>
      <c r="H35" s="2" t="s">
        <v>67</v>
      </c>
      <c r="I35" s="2">
        <v>0</v>
      </c>
      <c r="J35" s="11">
        <v>2</v>
      </c>
      <c r="K35" s="11">
        <v>14</v>
      </c>
      <c r="L35" s="11"/>
      <c r="M35" s="11"/>
      <c r="N35" s="11"/>
      <c r="O35" s="2"/>
      <c r="P35" s="2"/>
      <c r="Q35" s="2"/>
      <c r="R35" s="2"/>
      <c r="S35" s="2"/>
      <c r="T35" s="2"/>
      <c r="U35" s="2"/>
      <c r="V35" s="2"/>
      <c r="W35" s="2"/>
      <c r="X35" s="2"/>
      <c r="Y35" s="2"/>
      <c r="Z35" s="2"/>
      <c r="AA35" s="26">
        <f t="shared" si="1"/>
        <v>16</v>
      </c>
      <c r="AB35" s="11">
        <f t="shared" si="0"/>
        <v>16</v>
      </c>
    </row>
    <row r="36" spans="1:28" ht="14.25" customHeight="1">
      <c r="B36" s="2" t="s">
        <v>1404</v>
      </c>
      <c r="C36" s="2" t="s">
        <v>2496</v>
      </c>
      <c r="D36" s="4" t="s">
        <v>2497</v>
      </c>
      <c r="E36" s="2" t="s">
        <v>2498</v>
      </c>
      <c r="F36" s="2">
        <v>12</v>
      </c>
      <c r="G36" s="2">
        <v>12</v>
      </c>
      <c r="H36" s="2" t="s">
        <v>67</v>
      </c>
      <c r="I36" s="2">
        <v>0</v>
      </c>
      <c r="J36" s="11">
        <v>6</v>
      </c>
      <c r="K36" s="11">
        <v>6</v>
      </c>
      <c r="L36" s="11"/>
      <c r="M36" s="11"/>
      <c r="N36" s="11"/>
      <c r="O36" s="2"/>
      <c r="P36" s="2"/>
      <c r="Q36" s="2"/>
      <c r="R36" s="2"/>
      <c r="S36" s="2"/>
      <c r="T36" s="2"/>
      <c r="U36" s="2"/>
      <c r="V36" s="2"/>
      <c r="W36" s="2"/>
      <c r="X36" s="2"/>
      <c r="Y36" s="2"/>
      <c r="Z36" s="2"/>
      <c r="AA36" s="26">
        <f t="shared" si="1"/>
        <v>12</v>
      </c>
      <c r="AB36" s="11">
        <f t="shared" si="0"/>
        <v>12</v>
      </c>
    </row>
    <row r="37" spans="1:28" ht="14.25" customHeight="1">
      <c r="B37" s="2" t="s">
        <v>1404</v>
      </c>
      <c r="C37" s="2" t="s">
        <v>2499</v>
      </c>
      <c r="D37" s="4" t="s">
        <v>2500</v>
      </c>
      <c r="E37" s="2" t="s">
        <v>2501</v>
      </c>
      <c r="F37" s="2">
        <v>10</v>
      </c>
      <c r="G37" s="2">
        <v>10</v>
      </c>
      <c r="H37" s="2" t="s">
        <v>62</v>
      </c>
      <c r="I37" s="2">
        <v>0</v>
      </c>
      <c r="J37" s="11">
        <v>5</v>
      </c>
      <c r="K37" s="11">
        <v>5</v>
      </c>
      <c r="L37" s="11"/>
      <c r="M37" s="11"/>
      <c r="N37" s="11"/>
      <c r="O37" s="2"/>
      <c r="P37" s="2"/>
      <c r="Q37" s="2"/>
      <c r="R37" s="2"/>
      <c r="S37" s="2"/>
      <c r="T37" s="2"/>
      <c r="U37" s="2"/>
      <c r="V37" s="2"/>
      <c r="W37" s="2"/>
      <c r="X37" s="2"/>
      <c r="Y37" s="2"/>
      <c r="Z37" s="2"/>
      <c r="AA37" s="26">
        <f t="shared" si="1"/>
        <v>10</v>
      </c>
      <c r="AB37" s="11">
        <f t="shared" si="0"/>
        <v>10</v>
      </c>
    </row>
    <row r="38" spans="1:28" ht="14.25" customHeight="1">
      <c r="B38" s="2" t="s">
        <v>161</v>
      </c>
      <c r="C38" s="2" t="s">
        <v>2502</v>
      </c>
      <c r="D38" s="4" t="s">
        <v>2503</v>
      </c>
      <c r="E38" s="2" t="s">
        <v>2504</v>
      </c>
      <c r="F38" s="2">
        <v>19</v>
      </c>
      <c r="G38" s="2">
        <v>19</v>
      </c>
      <c r="H38" s="2" t="s">
        <v>62</v>
      </c>
      <c r="I38" s="2">
        <v>0</v>
      </c>
      <c r="J38" s="11">
        <v>4</v>
      </c>
      <c r="K38" s="11">
        <v>4</v>
      </c>
      <c r="L38" s="11">
        <v>4</v>
      </c>
      <c r="M38" s="11">
        <v>4</v>
      </c>
      <c r="N38" s="11">
        <v>3</v>
      </c>
      <c r="O38" s="2"/>
      <c r="P38" s="2"/>
      <c r="Q38" s="2"/>
      <c r="R38" s="2"/>
      <c r="S38" s="2"/>
      <c r="T38" s="2"/>
      <c r="U38" s="2"/>
      <c r="V38" s="2"/>
      <c r="W38" s="2"/>
      <c r="X38" s="2"/>
      <c r="Y38" s="2"/>
      <c r="Z38" s="2"/>
      <c r="AA38" s="26">
        <f t="shared" si="1"/>
        <v>19</v>
      </c>
      <c r="AB38" s="11">
        <f t="shared" si="0"/>
        <v>19</v>
      </c>
    </row>
    <row r="39" spans="1:28" ht="14.25" customHeight="1">
      <c r="B39" s="2" t="s">
        <v>1528</v>
      </c>
      <c r="C39" s="2" t="s">
        <v>2505</v>
      </c>
      <c r="D39" s="2" t="s">
        <v>2506</v>
      </c>
      <c r="E39" s="2" t="s">
        <v>2507</v>
      </c>
      <c r="F39" s="2">
        <v>10</v>
      </c>
      <c r="G39" s="2">
        <v>10</v>
      </c>
      <c r="H39" s="2" t="s">
        <v>62</v>
      </c>
      <c r="I39" s="2">
        <v>0</v>
      </c>
      <c r="J39" s="11">
        <v>5</v>
      </c>
      <c r="K39" s="11">
        <v>5</v>
      </c>
      <c r="L39" s="11"/>
      <c r="M39" s="11"/>
      <c r="N39" s="11"/>
      <c r="O39" s="2"/>
      <c r="P39" s="2"/>
      <c r="Q39" s="2"/>
      <c r="R39" s="2"/>
      <c r="S39" s="2"/>
      <c r="T39" s="2"/>
      <c r="U39" s="2"/>
      <c r="V39" s="2"/>
      <c r="W39" s="2"/>
      <c r="X39" s="2"/>
      <c r="Y39" s="2"/>
      <c r="Z39" s="2"/>
      <c r="AA39" s="26">
        <f t="shared" si="1"/>
        <v>10</v>
      </c>
      <c r="AB39" s="11">
        <f t="shared" si="0"/>
        <v>10</v>
      </c>
    </row>
    <row r="40" spans="1:28" ht="14.25" customHeight="1">
      <c r="B40" s="2" t="s">
        <v>146</v>
      </c>
      <c r="C40" s="2" t="s">
        <v>2508</v>
      </c>
      <c r="D40" s="4" t="s">
        <v>2509</v>
      </c>
      <c r="E40" s="2" t="s">
        <v>2510</v>
      </c>
      <c r="F40" s="2">
        <v>30</v>
      </c>
      <c r="G40" s="2">
        <v>30</v>
      </c>
      <c r="H40" s="2" t="s">
        <v>67</v>
      </c>
      <c r="I40" s="2">
        <v>0</v>
      </c>
      <c r="J40" s="11"/>
      <c r="K40" s="11"/>
      <c r="L40" s="11"/>
      <c r="M40" s="11">
        <v>15</v>
      </c>
      <c r="N40" s="11">
        <v>15</v>
      </c>
      <c r="O40" s="2"/>
      <c r="P40" s="2"/>
      <c r="Q40" s="2"/>
      <c r="R40" s="2"/>
      <c r="S40" s="2"/>
      <c r="T40" s="2"/>
      <c r="U40" s="2"/>
      <c r="V40" s="2"/>
      <c r="W40" s="2"/>
      <c r="X40" s="2"/>
      <c r="Y40" s="2"/>
      <c r="Z40" s="2"/>
      <c r="AA40" s="26">
        <f t="shared" si="1"/>
        <v>30</v>
      </c>
      <c r="AB40" s="11">
        <f t="shared" si="0"/>
        <v>30</v>
      </c>
    </row>
    <row r="41" spans="1:28" ht="14.25" customHeight="1">
      <c r="B41" s="2" t="s">
        <v>146</v>
      </c>
      <c r="C41" s="2" t="s">
        <v>2511</v>
      </c>
      <c r="D41" s="4" t="s">
        <v>2512</v>
      </c>
      <c r="E41" s="2" t="s">
        <v>2513</v>
      </c>
      <c r="F41" s="2">
        <v>62</v>
      </c>
      <c r="G41" s="2">
        <v>62</v>
      </c>
      <c r="H41" s="2" t="s">
        <v>67</v>
      </c>
      <c r="I41" s="2">
        <v>0</v>
      </c>
      <c r="J41" s="11"/>
      <c r="K41" s="11"/>
      <c r="L41" s="11"/>
      <c r="M41" s="11">
        <v>15</v>
      </c>
      <c r="N41" s="11">
        <v>15</v>
      </c>
      <c r="O41" s="2">
        <v>20</v>
      </c>
      <c r="P41" s="2">
        <v>20</v>
      </c>
      <c r="Q41" s="2"/>
      <c r="R41" s="2"/>
      <c r="S41" s="2"/>
      <c r="T41" s="2"/>
      <c r="U41" s="2"/>
      <c r="V41" s="2"/>
      <c r="W41" s="2"/>
      <c r="X41" s="2"/>
      <c r="Y41" s="2"/>
      <c r="Z41" s="2"/>
      <c r="AA41" s="26">
        <f t="shared" si="1"/>
        <v>70</v>
      </c>
      <c r="AB41" s="11">
        <f t="shared" si="0"/>
        <v>30</v>
      </c>
    </row>
    <row r="42" spans="1:28" ht="14.25" customHeight="1">
      <c r="B42" s="2" t="s">
        <v>427</v>
      </c>
      <c r="C42" s="2" t="s">
        <v>2514</v>
      </c>
      <c r="D42" s="2" t="s">
        <v>2515</v>
      </c>
      <c r="E42" s="2" t="s">
        <v>2516</v>
      </c>
      <c r="F42" s="2">
        <v>34</v>
      </c>
      <c r="G42" s="2">
        <v>34</v>
      </c>
      <c r="H42" s="2" t="s">
        <v>62</v>
      </c>
      <c r="I42" s="2">
        <v>0</v>
      </c>
      <c r="J42" s="11"/>
      <c r="K42" s="11"/>
      <c r="L42" s="11"/>
      <c r="M42" s="11"/>
      <c r="N42" s="11"/>
      <c r="O42" s="2"/>
      <c r="P42" s="2"/>
      <c r="Q42" s="2"/>
      <c r="R42" s="2"/>
      <c r="S42" s="2"/>
      <c r="T42" s="2"/>
      <c r="U42" s="2"/>
      <c r="V42" s="2"/>
      <c r="W42" s="2"/>
      <c r="X42" s="2"/>
      <c r="Y42" s="2"/>
      <c r="Z42" s="2"/>
      <c r="AA42" s="26">
        <f t="shared" si="1"/>
        <v>0</v>
      </c>
      <c r="AB42" s="11">
        <f t="shared" si="0"/>
        <v>0</v>
      </c>
    </row>
    <row r="43" spans="1:28" ht="14.25" customHeight="1">
      <c r="B43" s="2" t="s">
        <v>240</v>
      </c>
      <c r="C43" s="2" t="s">
        <v>2517</v>
      </c>
      <c r="D43" s="2" t="s">
        <v>2518</v>
      </c>
      <c r="E43" s="2" t="s">
        <v>2519</v>
      </c>
      <c r="F43" s="2">
        <v>46</v>
      </c>
      <c r="G43" s="2">
        <v>46</v>
      </c>
      <c r="H43" s="2" t="s">
        <v>62</v>
      </c>
      <c r="I43" s="2">
        <v>0</v>
      </c>
      <c r="J43" s="11">
        <v>10</v>
      </c>
      <c r="K43" s="11">
        <v>10</v>
      </c>
      <c r="L43" s="11">
        <v>10</v>
      </c>
      <c r="M43" s="11">
        <v>10</v>
      </c>
      <c r="N43" s="11"/>
      <c r="O43" s="2"/>
      <c r="P43" s="2"/>
      <c r="Q43" s="2"/>
      <c r="R43" s="2"/>
      <c r="S43" s="2"/>
      <c r="T43" s="2"/>
      <c r="U43" s="2"/>
      <c r="V43" s="2"/>
      <c r="W43" s="2"/>
      <c r="X43" s="2"/>
      <c r="Y43" s="2"/>
      <c r="Z43" s="2"/>
      <c r="AA43" s="26">
        <f t="shared" si="1"/>
        <v>40</v>
      </c>
      <c r="AB43" s="11">
        <f t="shared" si="0"/>
        <v>40</v>
      </c>
    </row>
    <row r="44" spans="1:28" ht="14.25" customHeight="1">
      <c r="B44" s="2" t="s">
        <v>1987</v>
      </c>
      <c r="C44" s="2" t="s">
        <v>2520</v>
      </c>
      <c r="D44" s="4" t="s">
        <v>2521</v>
      </c>
      <c r="E44" s="2" t="s">
        <v>2522</v>
      </c>
      <c r="F44" s="2">
        <v>16</v>
      </c>
      <c r="G44" s="2">
        <v>16</v>
      </c>
      <c r="H44" s="2" t="s">
        <v>62</v>
      </c>
      <c r="I44" s="2">
        <v>0</v>
      </c>
      <c r="J44" s="11">
        <v>7</v>
      </c>
      <c r="K44" s="11">
        <v>9</v>
      </c>
      <c r="L44" s="11"/>
      <c r="M44" s="11"/>
      <c r="N44" s="11"/>
      <c r="O44" s="2"/>
      <c r="P44" s="2"/>
      <c r="Q44" s="2"/>
      <c r="R44" s="2"/>
      <c r="S44" s="2"/>
      <c r="T44" s="2"/>
      <c r="U44" s="2"/>
      <c r="V44" s="2"/>
      <c r="W44" s="2"/>
      <c r="X44" s="2"/>
      <c r="Y44" s="2"/>
      <c r="Z44" s="2"/>
      <c r="AA44" s="26">
        <f t="shared" si="1"/>
        <v>16</v>
      </c>
      <c r="AB44" s="11">
        <f t="shared" si="0"/>
        <v>16</v>
      </c>
    </row>
    <row r="45" spans="1:28" ht="14.25" customHeight="1">
      <c r="B45" s="2" t="s">
        <v>181</v>
      </c>
      <c r="C45" s="2" t="s">
        <v>2523</v>
      </c>
      <c r="D45" s="2" t="s">
        <v>2524</v>
      </c>
      <c r="E45" s="2" t="s">
        <v>2525</v>
      </c>
      <c r="F45" s="2">
        <v>22</v>
      </c>
      <c r="G45" s="2">
        <v>22</v>
      </c>
      <c r="H45" s="2" t="s">
        <v>67</v>
      </c>
      <c r="I45" s="2">
        <v>0</v>
      </c>
      <c r="J45" s="11"/>
      <c r="K45" s="11"/>
      <c r="L45" s="11">
        <v>11</v>
      </c>
      <c r="M45" s="11">
        <v>11</v>
      </c>
      <c r="N45" s="11"/>
      <c r="O45" s="2"/>
      <c r="P45" s="2"/>
      <c r="Q45" s="2"/>
      <c r="R45" s="2"/>
      <c r="S45" s="2"/>
      <c r="T45" s="2"/>
      <c r="U45" s="2"/>
      <c r="V45" s="2"/>
      <c r="W45" s="2"/>
      <c r="X45" s="2"/>
      <c r="Y45" s="2"/>
      <c r="Z45" s="2"/>
      <c r="AA45" s="26">
        <f t="shared" si="1"/>
        <v>22</v>
      </c>
      <c r="AB45" s="11">
        <f t="shared" si="0"/>
        <v>22</v>
      </c>
    </row>
    <row r="46" spans="1:28" ht="14.25" customHeight="1">
      <c r="B46" s="2" t="s">
        <v>2116</v>
      </c>
      <c r="C46" s="2" t="s">
        <v>2526</v>
      </c>
      <c r="D46" s="2" t="s">
        <v>2527</v>
      </c>
      <c r="E46" s="2" t="s">
        <v>2528</v>
      </c>
      <c r="F46" s="2">
        <v>26</v>
      </c>
      <c r="G46" s="2">
        <v>26</v>
      </c>
      <c r="H46" s="2" t="s">
        <v>62</v>
      </c>
      <c r="I46" s="2">
        <v>0</v>
      </c>
      <c r="J46" s="11"/>
      <c r="K46" s="11"/>
      <c r="L46" s="11"/>
      <c r="M46" s="11"/>
      <c r="N46" s="11"/>
      <c r="O46" s="2"/>
      <c r="P46" s="2"/>
      <c r="Q46" s="2"/>
      <c r="R46" s="2"/>
      <c r="S46" s="2"/>
      <c r="T46" s="2"/>
      <c r="U46" s="2"/>
      <c r="V46" s="2"/>
      <c r="W46" s="2"/>
      <c r="X46" s="2"/>
      <c r="Y46" s="2"/>
      <c r="Z46" s="2"/>
      <c r="AA46" s="26">
        <f t="shared" si="1"/>
        <v>0</v>
      </c>
      <c r="AB46" s="11">
        <f t="shared" si="0"/>
        <v>0</v>
      </c>
    </row>
    <row r="47" spans="1:28" ht="14.25" customHeight="1">
      <c r="B47" s="2" t="s">
        <v>2116</v>
      </c>
      <c r="C47" s="2" t="s">
        <v>2529</v>
      </c>
      <c r="D47" s="4" t="s">
        <v>2530</v>
      </c>
      <c r="E47" s="2" t="s">
        <v>2531</v>
      </c>
      <c r="F47" s="2">
        <v>25</v>
      </c>
      <c r="G47" s="2">
        <v>25</v>
      </c>
      <c r="H47" s="2" t="s">
        <v>62</v>
      </c>
      <c r="I47" s="2">
        <v>7</v>
      </c>
      <c r="J47" s="11">
        <v>5</v>
      </c>
      <c r="K47" s="11">
        <v>6</v>
      </c>
      <c r="L47" s="11"/>
      <c r="M47" s="11"/>
      <c r="N47" s="11"/>
      <c r="O47" s="2"/>
      <c r="P47" s="2"/>
      <c r="Q47" s="2"/>
      <c r="R47" s="2"/>
      <c r="S47" s="2"/>
      <c r="T47" s="2"/>
      <c r="U47" s="2"/>
      <c r="V47" s="2"/>
      <c r="W47" s="2"/>
      <c r="X47" s="2"/>
      <c r="Y47" s="2"/>
      <c r="Z47" s="2"/>
      <c r="AA47" s="26">
        <f t="shared" si="1"/>
        <v>11</v>
      </c>
      <c r="AB47" s="11">
        <f t="shared" si="0"/>
        <v>11</v>
      </c>
    </row>
    <row r="48" spans="1:28" s="8" customFormat="1" ht="14.25" customHeight="1">
      <c r="A48" s="27"/>
      <c r="B48" s="172" t="s">
        <v>2532</v>
      </c>
      <c r="C48" s="179"/>
      <c r="D48" s="179"/>
      <c r="E48" s="179"/>
      <c r="F48" s="179"/>
      <c r="G48" s="179"/>
      <c r="H48" s="180"/>
      <c r="I48" s="135">
        <f t="shared" ref="I48:AB48" si="2">SUM(I3:I47)</f>
        <v>128</v>
      </c>
      <c r="J48" s="135">
        <f t="shared" si="2"/>
        <v>262</v>
      </c>
      <c r="K48" s="135">
        <f t="shared" si="2"/>
        <v>255</v>
      </c>
      <c r="L48" s="135">
        <f t="shared" si="2"/>
        <v>147</v>
      </c>
      <c r="M48" s="135">
        <f t="shared" si="2"/>
        <v>121</v>
      </c>
      <c r="N48" s="135">
        <f t="shared" si="2"/>
        <v>80</v>
      </c>
      <c r="O48" s="135">
        <f t="shared" si="2"/>
        <v>30</v>
      </c>
      <c r="P48" s="135">
        <f t="shared" si="2"/>
        <v>30</v>
      </c>
      <c r="Q48" s="135">
        <f t="shared" si="2"/>
        <v>0</v>
      </c>
      <c r="R48" s="135">
        <f t="shared" si="2"/>
        <v>0</v>
      </c>
      <c r="S48" s="135">
        <f t="shared" si="2"/>
        <v>0</v>
      </c>
      <c r="T48" s="135">
        <f t="shared" si="2"/>
        <v>0</v>
      </c>
      <c r="U48" s="135">
        <f t="shared" si="2"/>
        <v>0</v>
      </c>
      <c r="V48" s="135">
        <f t="shared" si="2"/>
        <v>0</v>
      </c>
      <c r="W48" s="135">
        <f t="shared" si="2"/>
        <v>0</v>
      </c>
      <c r="X48" s="135">
        <f t="shared" si="2"/>
        <v>0</v>
      </c>
      <c r="Y48" s="135">
        <f t="shared" si="2"/>
        <v>0</v>
      </c>
      <c r="Z48" s="135">
        <f t="shared" si="2"/>
        <v>0</v>
      </c>
      <c r="AA48" s="135">
        <f t="shared" si="2"/>
        <v>925</v>
      </c>
      <c r="AB48" s="135">
        <f t="shared" si="2"/>
        <v>865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2A88F-1FE4-46DA-BE9C-3CD5A6F1B771}">
  <dimension ref="A1:AN18"/>
  <sheetViews>
    <sheetView zoomScaleNormal="100" workbookViewId="0">
      <pane xSplit="1" topLeftCell="B1" activePane="topRight" state="frozen"/>
      <selection pane="topRight" sqref="A1:AB1"/>
    </sheetView>
  </sheetViews>
  <sheetFormatPr defaultColWidth="9.28515625" defaultRowHeight="15" customHeight="1"/>
  <cols>
    <col min="1" max="1" width="26.28515625" style="102" customWidth="1"/>
    <col min="2" max="17" width="7.7109375" style="101" bestFit="1" customWidth="1"/>
    <col min="18" max="18" width="9.7109375" style="101" bestFit="1" customWidth="1"/>
    <col min="19" max="20" width="7.7109375" style="101" bestFit="1" customWidth="1"/>
    <col min="21" max="24" width="7.7109375" style="101" customWidth="1"/>
    <col min="25" max="25" width="5.42578125" style="101" bestFit="1" customWidth="1"/>
    <col min="26" max="26" width="9.5703125" style="101" bestFit="1" customWidth="1"/>
    <col min="27" max="27" width="12.5703125" style="101" bestFit="1" customWidth="1"/>
    <col min="28" max="28" width="12.28515625" style="101" bestFit="1" customWidth="1"/>
    <col min="29" max="29" width="9.28515625" style="101"/>
    <col min="30" max="30" width="9" style="101" customWidth="1"/>
    <col min="31" max="31" width="9.28515625" style="101"/>
    <col min="32" max="33" width="11.7109375" style="101" customWidth="1"/>
    <col min="34" max="34" width="15.28515625" style="101" customWidth="1"/>
    <col min="35" max="37" width="9.28515625" style="101"/>
    <col min="38" max="38" width="11.42578125" style="101" customWidth="1"/>
    <col min="39" max="39" width="11" style="101" customWidth="1"/>
    <col min="40" max="40" width="14" style="101" customWidth="1"/>
    <col min="41" max="16384" width="9.28515625" style="101"/>
  </cols>
  <sheetData>
    <row r="1" spans="1:40" ht="22.9" customHeight="1">
      <c r="A1" s="203" t="s">
        <v>2661</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row>
    <row r="2" spans="1:40">
      <c r="A2" s="189" t="s">
        <v>2533</v>
      </c>
      <c r="B2" s="190" t="s">
        <v>2534</v>
      </c>
      <c r="C2" s="190" t="s">
        <v>2535</v>
      </c>
      <c r="D2" s="190" t="s">
        <v>2536</v>
      </c>
      <c r="E2" s="190" t="s">
        <v>2537</v>
      </c>
      <c r="F2" s="190" t="s">
        <v>2538</v>
      </c>
      <c r="G2" s="190" t="s">
        <v>2539</v>
      </c>
      <c r="H2" s="190" t="s">
        <v>2540</v>
      </c>
      <c r="I2" s="190" t="s">
        <v>2541</v>
      </c>
      <c r="J2" s="190" t="s">
        <v>2542</v>
      </c>
      <c r="K2" s="190" t="s">
        <v>2543</v>
      </c>
      <c r="L2" s="190" t="s">
        <v>2544</v>
      </c>
      <c r="M2" s="190" t="s">
        <v>2545</v>
      </c>
      <c r="N2" s="190" t="s">
        <v>2546</v>
      </c>
      <c r="O2" s="190" t="s">
        <v>2547</v>
      </c>
      <c r="P2" s="190" t="s">
        <v>2548</v>
      </c>
      <c r="Q2" s="190" t="s">
        <v>2549</v>
      </c>
      <c r="R2" s="190" t="s">
        <v>2550</v>
      </c>
      <c r="S2" s="190" t="s">
        <v>2551</v>
      </c>
      <c r="T2" s="190" t="s">
        <v>2552</v>
      </c>
      <c r="U2" s="190" t="s">
        <v>2553</v>
      </c>
      <c r="V2" s="190" t="s">
        <v>2554</v>
      </c>
      <c r="W2" s="190" t="s">
        <v>2555</v>
      </c>
      <c r="X2" s="190" t="s">
        <v>2556</v>
      </c>
      <c r="Y2" s="119" t="s">
        <v>2557</v>
      </c>
      <c r="Z2" s="118" t="s">
        <v>2558</v>
      </c>
      <c r="AA2" s="119" t="s">
        <v>2559</v>
      </c>
      <c r="AB2" s="117" t="s">
        <v>2560</v>
      </c>
      <c r="AE2" s="116"/>
      <c r="AF2" s="116"/>
      <c r="AG2" s="116"/>
      <c r="AH2" s="116"/>
      <c r="AK2" s="116"/>
      <c r="AL2" s="116"/>
      <c r="AM2" s="116"/>
      <c r="AN2" s="116"/>
    </row>
    <row r="3" spans="1:40" s="113" customFormat="1" ht="26.25">
      <c r="A3" s="189" t="s">
        <v>2561</v>
      </c>
      <c r="B3" s="106">
        <v>111</v>
      </c>
      <c r="C3" s="106">
        <v>343</v>
      </c>
      <c r="D3" s="106">
        <v>303</v>
      </c>
      <c r="E3" s="106">
        <v>274</v>
      </c>
      <c r="F3" s="106">
        <v>186</v>
      </c>
      <c r="G3" s="106">
        <v>159</v>
      </c>
      <c r="H3" s="106">
        <v>454</v>
      </c>
      <c r="I3" s="106">
        <v>153</v>
      </c>
      <c r="J3" s="106">
        <v>52</v>
      </c>
      <c r="K3" s="106">
        <v>138</v>
      </c>
      <c r="L3" s="106">
        <v>234</v>
      </c>
      <c r="M3" s="106">
        <v>50</v>
      </c>
      <c r="N3" s="106">
        <v>64</v>
      </c>
      <c r="O3" s="106">
        <v>89</v>
      </c>
      <c r="P3" s="106">
        <v>147</v>
      </c>
      <c r="Q3" s="106">
        <v>183</v>
      </c>
      <c r="R3" s="106">
        <v>72</v>
      </c>
      <c r="S3" s="106">
        <v>120</v>
      </c>
      <c r="T3" s="106">
        <v>111</v>
      </c>
      <c r="U3" s="106">
        <v>62</v>
      </c>
      <c r="V3" s="106">
        <v>69</v>
      </c>
      <c r="W3" s="106">
        <v>156</v>
      </c>
      <c r="X3" s="106">
        <v>128</v>
      </c>
      <c r="Y3" s="115">
        <f>SUM(B3:X3)</f>
        <v>3658</v>
      </c>
      <c r="Z3" s="111">
        <f>Y3/22</f>
        <v>166.27272727272728</v>
      </c>
      <c r="AA3" s="110" t="s">
        <v>2562</v>
      </c>
      <c r="AB3" s="114">
        <f>Z3*75%</f>
        <v>124.70454545454547</v>
      </c>
    </row>
    <row r="4" spans="1:40" s="113" customFormat="1" ht="26.25">
      <c r="A4" s="189" t="s">
        <v>2563</v>
      </c>
      <c r="B4" s="106">
        <v>236</v>
      </c>
      <c r="C4" s="106">
        <v>229</v>
      </c>
      <c r="D4" s="106">
        <v>295</v>
      </c>
      <c r="E4" s="106">
        <v>328</v>
      </c>
      <c r="F4" s="106">
        <v>275</v>
      </c>
      <c r="G4" s="106">
        <v>271</v>
      </c>
      <c r="H4" s="106">
        <v>432</v>
      </c>
      <c r="I4" s="106">
        <v>230</v>
      </c>
      <c r="J4" s="106">
        <v>168</v>
      </c>
      <c r="K4" s="106">
        <v>278</v>
      </c>
      <c r="L4" s="106">
        <v>204</v>
      </c>
      <c r="M4" s="106">
        <v>166</v>
      </c>
      <c r="N4" s="106">
        <v>241</v>
      </c>
      <c r="O4" s="106">
        <v>167</v>
      </c>
      <c r="P4" s="106">
        <v>250</v>
      </c>
      <c r="Q4" s="106">
        <v>178</v>
      </c>
      <c r="R4" s="106">
        <v>241</v>
      </c>
      <c r="S4" s="106">
        <f>SUM(49+132)</f>
        <v>181</v>
      </c>
      <c r="T4" s="106">
        <v>272</v>
      </c>
      <c r="U4" s="106">
        <v>158</v>
      </c>
      <c r="V4" s="106">
        <v>185</v>
      </c>
      <c r="W4" s="106">
        <v>237</v>
      </c>
      <c r="X4" s="106">
        <v>185</v>
      </c>
      <c r="Y4" s="115">
        <f>SUM(B4:X4)</f>
        <v>5407</v>
      </c>
      <c r="Z4" s="111">
        <f>Y4/22</f>
        <v>245.77272727272728</v>
      </c>
      <c r="AA4" s="110" t="s">
        <v>2562</v>
      </c>
      <c r="AB4" s="114">
        <f>Z4*75%</f>
        <v>184.32954545454547</v>
      </c>
    </row>
    <row r="5" spans="1:40">
      <c r="A5" s="189" t="s">
        <v>2564</v>
      </c>
      <c r="B5" s="104">
        <f t="shared" ref="B5:W5" si="0">SUM(B3:B4)</f>
        <v>347</v>
      </c>
      <c r="C5" s="104">
        <f t="shared" si="0"/>
        <v>572</v>
      </c>
      <c r="D5" s="104">
        <f t="shared" si="0"/>
        <v>598</v>
      </c>
      <c r="E5" s="104">
        <f t="shared" si="0"/>
        <v>602</v>
      </c>
      <c r="F5" s="104">
        <f t="shared" si="0"/>
        <v>461</v>
      </c>
      <c r="G5" s="104">
        <f t="shared" si="0"/>
        <v>430</v>
      </c>
      <c r="H5" s="104">
        <f t="shared" si="0"/>
        <v>886</v>
      </c>
      <c r="I5" s="104">
        <f t="shared" si="0"/>
        <v>383</v>
      </c>
      <c r="J5" s="104">
        <f t="shared" si="0"/>
        <v>220</v>
      </c>
      <c r="K5" s="104">
        <f t="shared" si="0"/>
        <v>416</v>
      </c>
      <c r="L5" s="104">
        <f t="shared" si="0"/>
        <v>438</v>
      </c>
      <c r="M5" s="104">
        <f t="shared" si="0"/>
        <v>216</v>
      </c>
      <c r="N5" s="104">
        <f t="shared" si="0"/>
        <v>305</v>
      </c>
      <c r="O5" s="104">
        <f t="shared" si="0"/>
        <v>256</v>
      </c>
      <c r="P5" s="104">
        <f t="shared" si="0"/>
        <v>397</v>
      </c>
      <c r="Q5" s="104">
        <f t="shared" si="0"/>
        <v>361</v>
      </c>
      <c r="R5" s="104">
        <f t="shared" si="0"/>
        <v>313</v>
      </c>
      <c r="S5" s="104">
        <f t="shared" si="0"/>
        <v>301</v>
      </c>
      <c r="T5" s="104">
        <f t="shared" si="0"/>
        <v>383</v>
      </c>
      <c r="U5" s="104">
        <f t="shared" si="0"/>
        <v>220</v>
      </c>
      <c r="V5" s="104">
        <f t="shared" si="0"/>
        <v>254</v>
      </c>
      <c r="W5" s="104">
        <f t="shared" si="0"/>
        <v>393</v>
      </c>
      <c r="X5" s="104">
        <v>313</v>
      </c>
      <c r="Y5" s="112">
        <f>SUM(Y3:Y4)</f>
        <v>9065</v>
      </c>
      <c r="Z5" s="111">
        <f>Y5/22</f>
        <v>412.04545454545456</v>
      </c>
      <c r="AA5" s="110" t="s">
        <v>2562</v>
      </c>
      <c r="AB5" s="109">
        <f>SUM(AB3:AB4)</f>
        <v>309.03409090909093</v>
      </c>
    </row>
    <row r="6" spans="1:40">
      <c r="A6" s="107"/>
      <c r="B6" s="104"/>
      <c r="C6" s="104"/>
      <c r="D6" s="104"/>
      <c r="E6" s="104"/>
      <c r="F6" s="104"/>
      <c r="G6" s="104"/>
      <c r="H6" s="104"/>
      <c r="I6" s="104"/>
      <c r="J6" s="108"/>
      <c r="K6" s="108"/>
      <c r="L6" s="108"/>
      <c r="M6" s="108"/>
      <c r="N6" s="108"/>
      <c r="O6" s="108"/>
      <c r="P6" s="108"/>
      <c r="Q6" s="108"/>
      <c r="R6" s="108"/>
      <c r="S6" s="108"/>
      <c r="T6" s="108"/>
      <c r="U6" s="108"/>
      <c r="V6" s="108"/>
      <c r="W6" s="108"/>
      <c r="X6" s="108"/>
      <c r="Y6" s="104"/>
      <c r="Z6" s="106"/>
      <c r="AA6" s="104"/>
      <c r="AB6" s="104"/>
    </row>
    <row r="7" spans="1:40">
      <c r="A7" s="105"/>
      <c r="B7" s="104"/>
      <c r="C7" s="104"/>
      <c r="D7" s="104"/>
      <c r="E7" s="104"/>
      <c r="F7" s="104"/>
      <c r="G7" s="104"/>
      <c r="H7" s="104"/>
      <c r="I7" s="104"/>
      <c r="J7" s="104"/>
      <c r="K7" s="104"/>
      <c r="L7" s="104"/>
      <c r="M7" s="104"/>
      <c r="N7" s="104"/>
      <c r="O7" s="104"/>
      <c r="P7" s="104"/>
      <c r="Q7" s="104"/>
      <c r="R7" s="104"/>
      <c r="S7" s="104"/>
      <c r="T7" s="104"/>
      <c r="U7" s="104"/>
      <c r="V7" s="104"/>
      <c r="W7" s="104"/>
      <c r="X7" s="104"/>
      <c r="Y7" s="104"/>
      <c r="Z7" s="106"/>
      <c r="AA7" s="104"/>
      <c r="AB7" s="104"/>
    </row>
    <row r="8" spans="1:40">
      <c r="A8" s="107"/>
      <c r="B8" s="104"/>
      <c r="C8" s="104"/>
      <c r="D8" s="104"/>
      <c r="E8" s="104"/>
      <c r="F8" s="104"/>
      <c r="G8" s="104"/>
      <c r="H8" s="104"/>
      <c r="I8" s="104"/>
      <c r="J8" s="104"/>
      <c r="K8" s="104"/>
      <c r="L8" s="104"/>
      <c r="M8" s="104"/>
      <c r="N8" s="104"/>
      <c r="O8" s="104"/>
      <c r="P8" s="104"/>
      <c r="Q8" s="104"/>
      <c r="R8" s="104"/>
      <c r="S8" s="104"/>
      <c r="T8" s="104"/>
      <c r="U8" s="104"/>
      <c r="V8" s="104"/>
      <c r="W8" s="104"/>
      <c r="X8" s="104"/>
      <c r="Y8" s="104"/>
      <c r="Z8" s="106"/>
      <c r="AA8" s="104"/>
      <c r="AB8" s="104"/>
    </row>
    <row r="9" spans="1:40">
      <c r="A9" s="105"/>
      <c r="B9" s="104"/>
      <c r="C9" s="104"/>
      <c r="D9" s="104"/>
      <c r="E9" s="104"/>
      <c r="F9" s="104"/>
      <c r="G9" s="104"/>
      <c r="H9" s="104"/>
      <c r="I9" s="104" t="s">
        <v>219</v>
      </c>
      <c r="J9" s="104" t="s">
        <v>219</v>
      </c>
      <c r="K9" s="104" t="s">
        <v>219</v>
      </c>
      <c r="L9" s="104" t="s">
        <v>219</v>
      </c>
      <c r="M9" s="104"/>
      <c r="N9" s="104"/>
      <c r="O9" s="104"/>
      <c r="P9" s="104"/>
      <c r="Q9" s="104"/>
      <c r="R9" s="104"/>
      <c r="S9" s="104"/>
      <c r="T9" s="104"/>
      <c r="U9" s="104"/>
      <c r="V9" s="104"/>
      <c r="W9" s="104"/>
      <c r="X9" s="104"/>
      <c r="Y9" s="104"/>
      <c r="Z9" s="104"/>
      <c r="AA9" s="104"/>
      <c r="AB9" s="104"/>
    </row>
    <row r="10" spans="1:40">
      <c r="A10" s="105"/>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row>
    <row r="11" spans="1:40">
      <c r="A11" s="105"/>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row>
    <row r="12" spans="1:40">
      <c r="A12" s="105"/>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row>
    <row r="13" spans="1:40">
      <c r="A13" s="105"/>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row>
    <row r="17" spans="9:13">
      <c r="I17" s="103" t="s">
        <v>219</v>
      </c>
      <c r="J17" s="103"/>
      <c r="K17" s="103"/>
      <c r="L17" s="103"/>
      <c r="M17" s="103"/>
    </row>
    <row r="18" spans="9:13">
      <c r="I18" s="103" t="s">
        <v>219</v>
      </c>
      <c r="J18" s="103"/>
      <c r="K18" s="103"/>
      <c r="L18" s="103"/>
      <c r="M18" s="103"/>
    </row>
  </sheetData>
  <mergeCells count="1">
    <mergeCell ref="A1:AB1"/>
  </mergeCells>
  <pageMargins left="0.7" right="0.7" top="0.75" bottom="0.75" header="0.3" footer="0.3"/>
  <pageSetup paperSize="8" scale="80" orientation="landscape" r:id="rId1"/>
  <headerFooter>
    <oddHeader>&amp;C&amp;"-,Bold"&amp;14 2018/19 Housing Trajectory - Windfall Allowance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67514-09A0-42B3-847B-EF37E4830B8D}">
  <dimension ref="A1:J33"/>
  <sheetViews>
    <sheetView topLeftCell="F1" zoomScale="80" zoomScaleNormal="80" workbookViewId="0">
      <selection activeCell="F1" sqref="F1"/>
    </sheetView>
  </sheetViews>
  <sheetFormatPr defaultColWidth="43.42578125" defaultRowHeight="17.25" customHeight="1"/>
  <cols>
    <col min="1" max="1" width="5.28515625" style="18" customWidth="1"/>
    <col min="2" max="2" width="24.28515625" customWidth="1"/>
    <col min="3" max="3" width="51.28515625" customWidth="1"/>
    <col min="4" max="4" width="20" bestFit="1" customWidth="1"/>
    <col min="5" max="5" width="18.42578125" bestFit="1" customWidth="1"/>
    <col min="6" max="6" width="19.42578125" bestFit="1" customWidth="1"/>
    <col min="7" max="7" width="22.28515625" bestFit="1" customWidth="1"/>
    <col min="8" max="8" width="98" customWidth="1"/>
  </cols>
  <sheetData>
    <row r="1" spans="2:10" ht="31.5">
      <c r="B1" s="19" t="s">
        <v>2565</v>
      </c>
      <c r="C1" s="18"/>
      <c r="D1" s="18"/>
      <c r="E1" s="18"/>
      <c r="F1" s="17" t="s">
        <v>2660</v>
      </c>
      <c r="G1" s="18"/>
      <c r="H1" s="18"/>
      <c r="I1" s="18"/>
      <c r="J1" s="18"/>
    </row>
    <row r="2" spans="2:10" ht="60">
      <c r="B2" s="120" t="s">
        <v>2566</v>
      </c>
      <c r="C2" s="120" t="s">
        <v>2567</v>
      </c>
      <c r="D2" s="120" t="s">
        <v>2568</v>
      </c>
      <c r="E2" s="120" t="s">
        <v>2569</v>
      </c>
      <c r="F2" s="120" t="s">
        <v>2570</v>
      </c>
      <c r="G2" s="120" t="s">
        <v>2571</v>
      </c>
      <c r="H2" s="120" t="s">
        <v>2572</v>
      </c>
      <c r="I2" s="130" t="s">
        <v>2573</v>
      </c>
      <c r="J2" s="130" t="s">
        <v>2574</v>
      </c>
    </row>
    <row r="3" spans="2:10" ht="17.25" customHeight="1">
      <c r="B3" s="206" t="s">
        <v>2575</v>
      </c>
      <c r="C3" s="121" t="s">
        <v>2576</v>
      </c>
      <c r="D3" s="208">
        <v>656</v>
      </c>
      <c r="E3" s="210">
        <v>2101</v>
      </c>
      <c r="F3" s="209">
        <v>140</v>
      </c>
      <c r="G3" s="209" t="s">
        <v>2577</v>
      </c>
      <c r="H3" s="205" t="s">
        <v>2578</v>
      </c>
      <c r="I3" s="131">
        <v>1575</v>
      </c>
      <c r="J3" s="134">
        <f>SUM(E3-I3)</f>
        <v>526</v>
      </c>
    </row>
    <row r="4" spans="2:10" ht="17.25" customHeight="1">
      <c r="B4" s="207"/>
      <c r="C4" s="122" t="s">
        <v>2579</v>
      </c>
      <c r="D4" s="209"/>
      <c r="E4" s="210"/>
      <c r="F4" s="209"/>
      <c r="G4" s="209"/>
      <c r="H4" s="205"/>
      <c r="I4" s="132"/>
      <c r="J4" s="132"/>
    </row>
    <row r="5" spans="2:10" ht="17.25" customHeight="1">
      <c r="B5" s="206"/>
      <c r="C5" s="122" t="s">
        <v>2580</v>
      </c>
      <c r="D5" s="208"/>
      <c r="E5" s="210"/>
      <c r="F5" s="209"/>
      <c r="G5" s="209"/>
      <c r="H5" s="205"/>
      <c r="I5" s="132"/>
      <c r="J5" s="132"/>
    </row>
    <row r="6" spans="2:10" ht="17.25" customHeight="1">
      <c r="B6" s="207"/>
      <c r="C6" s="122" t="s">
        <v>2581</v>
      </c>
      <c r="D6" s="209"/>
      <c r="E6" s="210"/>
      <c r="F6" s="209"/>
      <c r="G6" s="209"/>
      <c r="H6" s="205"/>
      <c r="I6" s="132"/>
      <c r="J6" s="132"/>
    </row>
    <row r="7" spans="2:10" ht="17.25" customHeight="1">
      <c r="B7" s="206"/>
      <c r="C7" s="122" t="s">
        <v>104</v>
      </c>
      <c r="D7" s="209"/>
      <c r="E7" s="210"/>
      <c r="F7" s="209"/>
      <c r="G7" s="209"/>
      <c r="H7" s="205"/>
      <c r="I7" s="132"/>
      <c r="J7" s="132"/>
    </row>
    <row r="8" spans="2:10" ht="17.25" customHeight="1">
      <c r="B8" s="206"/>
      <c r="C8" s="122" t="s">
        <v>2582</v>
      </c>
      <c r="D8" s="209"/>
      <c r="E8" s="210"/>
      <c r="F8" s="209"/>
      <c r="G8" s="209"/>
      <c r="H8" s="205"/>
      <c r="I8" s="132"/>
      <c r="J8" s="132"/>
    </row>
    <row r="9" spans="2:10" ht="17.25" customHeight="1">
      <c r="B9" s="206"/>
      <c r="C9" s="123"/>
      <c r="D9" s="209"/>
      <c r="E9" s="210"/>
      <c r="F9" s="209"/>
      <c r="G9" s="209"/>
      <c r="H9" s="205"/>
      <c r="I9" s="133"/>
      <c r="J9" s="133"/>
    </row>
    <row r="10" spans="2:10" ht="17.25" customHeight="1">
      <c r="B10" s="207" t="s">
        <v>81</v>
      </c>
      <c r="C10" s="121" t="s">
        <v>2583</v>
      </c>
      <c r="D10" s="126">
        <v>387</v>
      </c>
      <c r="E10" s="209">
        <v>715</v>
      </c>
      <c r="F10" s="209">
        <v>48</v>
      </c>
      <c r="G10" s="209" t="s">
        <v>2584</v>
      </c>
      <c r="H10" s="205" t="s">
        <v>2585</v>
      </c>
      <c r="I10" s="131">
        <v>715</v>
      </c>
      <c r="J10" s="131">
        <f>SUM(E10-I10)</f>
        <v>0</v>
      </c>
    </row>
    <row r="11" spans="2:10" ht="17.25" customHeight="1">
      <c r="B11" s="206"/>
      <c r="C11" s="127" t="s">
        <v>2586</v>
      </c>
      <c r="D11" s="129"/>
      <c r="E11" s="209"/>
      <c r="F11" s="209"/>
      <c r="G11" s="209"/>
      <c r="H11" s="205"/>
      <c r="I11" s="132"/>
      <c r="J11" s="132"/>
    </row>
    <row r="12" spans="2:10" ht="17.25" customHeight="1">
      <c r="B12" s="206"/>
      <c r="C12" s="127" t="s">
        <v>2587</v>
      </c>
      <c r="D12" s="128"/>
      <c r="E12" s="209"/>
      <c r="F12" s="209"/>
      <c r="G12" s="209"/>
      <c r="H12" s="205"/>
      <c r="I12" s="132"/>
      <c r="J12" s="132"/>
    </row>
    <row r="13" spans="2:10" ht="63.75" customHeight="1">
      <c r="B13" s="206"/>
      <c r="C13" s="124"/>
      <c r="D13" s="125"/>
      <c r="E13" s="209"/>
      <c r="F13" s="209"/>
      <c r="G13" s="209"/>
      <c r="H13" s="205"/>
      <c r="I13" s="133"/>
      <c r="J13" s="133"/>
    </row>
    <row r="14" spans="2:10" ht="46.5" customHeight="1">
      <c r="B14" s="206" t="s">
        <v>90</v>
      </c>
      <c r="C14" s="121" t="s">
        <v>2588</v>
      </c>
      <c r="D14" s="212">
        <v>50</v>
      </c>
      <c r="E14" s="209">
        <v>403</v>
      </c>
      <c r="F14" s="209">
        <v>27</v>
      </c>
      <c r="G14" s="209" t="s">
        <v>2589</v>
      </c>
      <c r="H14" s="205" t="s">
        <v>2590</v>
      </c>
      <c r="I14" s="131">
        <v>100</v>
      </c>
      <c r="J14" s="131">
        <f>SUM(E14-I14)</f>
        <v>303</v>
      </c>
    </row>
    <row r="15" spans="2:10" ht="17.25" customHeight="1">
      <c r="B15" s="207"/>
      <c r="C15" s="122" t="s">
        <v>2591</v>
      </c>
      <c r="D15" s="211"/>
      <c r="E15" s="209"/>
      <c r="F15" s="209"/>
      <c r="G15" s="209"/>
      <c r="H15" s="205"/>
      <c r="I15" s="132"/>
      <c r="J15" s="132"/>
    </row>
    <row r="16" spans="2:10" ht="17.25" customHeight="1">
      <c r="B16" s="206"/>
      <c r="C16" s="122" t="s">
        <v>2592</v>
      </c>
      <c r="D16" s="211"/>
      <c r="E16" s="209"/>
      <c r="F16" s="209"/>
      <c r="G16" s="209"/>
      <c r="H16" s="205"/>
      <c r="I16" s="132"/>
      <c r="J16" s="132"/>
    </row>
    <row r="17" spans="2:10" ht="17.25" customHeight="1">
      <c r="B17" s="206"/>
      <c r="C17" s="122" t="s">
        <v>2593</v>
      </c>
      <c r="D17" s="211"/>
      <c r="E17" s="209"/>
      <c r="F17" s="209"/>
      <c r="G17" s="209"/>
      <c r="H17" s="205"/>
      <c r="I17" s="132"/>
      <c r="J17" s="132"/>
    </row>
    <row r="18" spans="2:10" ht="17.25" customHeight="1">
      <c r="B18" s="206"/>
      <c r="C18" s="123"/>
      <c r="D18" s="211"/>
      <c r="E18" s="209"/>
      <c r="F18" s="209"/>
      <c r="G18" s="209"/>
      <c r="H18" s="205"/>
      <c r="I18" s="133"/>
      <c r="J18" s="133"/>
    </row>
    <row r="19" spans="2:10" ht="17.25" customHeight="1">
      <c r="B19" s="207" t="s">
        <v>1397</v>
      </c>
      <c r="C19" s="121" t="s">
        <v>2594</v>
      </c>
      <c r="D19" s="211">
        <v>10</v>
      </c>
      <c r="E19" s="209">
        <v>103</v>
      </c>
      <c r="F19" s="209">
        <v>7</v>
      </c>
      <c r="G19" s="209">
        <v>0</v>
      </c>
      <c r="H19" s="205" t="s">
        <v>2595</v>
      </c>
      <c r="I19" s="131">
        <v>75</v>
      </c>
      <c r="J19" s="131">
        <f>SUM(E19-I19)</f>
        <v>28</v>
      </c>
    </row>
    <row r="20" spans="2:10" ht="17.25" customHeight="1">
      <c r="B20" s="206"/>
      <c r="C20" s="122" t="s">
        <v>2596</v>
      </c>
      <c r="D20" s="211"/>
      <c r="E20" s="209"/>
      <c r="F20" s="209"/>
      <c r="G20" s="209"/>
      <c r="H20" s="205"/>
      <c r="I20" s="132"/>
      <c r="J20" s="132"/>
    </row>
    <row r="21" spans="2:10" ht="17.25" customHeight="1">
      <c r="B21" s="206"/>
      <c r="C21" s="122" t="s">
        <v>2597</v>
      </c>
      <c r="D21" s="211"/>
      <c r="E21" s="209"/>
      <c r="F21" s="209"/>
      <c r="G21" s="209"/>
      <c r="H21" s="205"/>
      <c r="I21" s="132"/>
      <c r="J21" s="132"/>
    </row>
    <row r="22" spans="2:10" ht="17.25" customHeight="1">
      <c r="B22" s="206"/>
      <c r="C22" s="123"/>
      <c r="D22" s="211"/>
      <c r="E22" s="209"/>
      <c r="F22" s="209"/>
      <c r="G22" s="209"/>
      <c r="H22" s="205"/>
      <c r="I22" s="133"/>
      <c r="J22" s="133"/>
    </row>
    <row r="23" spans="2:10" ht="17.25" customHeight="1">
      <c r="B23" s="207" t="s">
        <v>104</v>
      </c>
      <c r="C23" s="121" t="s">
        <v>2594</v>
      </c>
      <c r="D23" s="211">
        <v>48</v>
      </c>
      <c r="E23" s="209">
        <v>187</v>
      </c>
      <c r="F23" s="209">
        <v>13</v>
      </c>
      <c r="G23" s="209">
        <v>0</v>
      </c>
      <c r="H23" s="205" t="s">
        <v>2598</v>
      </c>
      <c r="I23" s="131">
        <v>140</v>
      </c>
      <c r="J23" s="131">
        <f>SUM(E23-I23)</f>
        <v>47</v>
      </c>
    </row>
    <row r="24" spans="2:10" ht="17.25" customHeight="1">
      <c r="B24" s="206"/>
      <c r="C24" s="122" t="s">
        <v>2596</v>
      </c>
      <c r="D24" s="211"/>
      <c r="E24" s="209"/>
      <c r="F24" s="209"/>
      <c r="G24" s="209"/>
      <c r="H24" s="205"/>
      <c r="I24" s="132"/>
      <c r="J24" s="132"/>
    </row>
    <row r="25" spans="2:10" ht="17.25" customHeight="1">
      <c r="B25" s="206"/>
      <c r="C25" s="122" t="s">
        <v>2599</v>
      </c>
      <c r="D25" s="211"/>
      <c r="E25" s="209"/>
      <c r="F25" s="209"/>
      <c r="G25" s="209"/>
      <c r="H25" s="205"/>
      <c r="I25" s="132"/>
      <c r="J25" s="132"/>
    </row>
    <row r="26" spans="2:10" ht="23.25" customHeight="1">
      <c r="B26" s="206"/>
      <c r="C26" s="122" t="s">
        <v>2600</v>
      </c>
      <c r="D26" s="211"/>
      <c r="E26" s="209"/>
      <c r="F26" s="209"/>
      <c r="G26" s="209"/>
      <c r="H26" s="205"/>
      <c r="I26" s="132"/>
      <c r="J26" s="132"/>
    </row>
    <row r="27" spans="2:10" ht="49.5" customHeight="1">
      <c r="B27" s="206"/>
      <c r="C27" s="122" t="s">
        <v>2601</v>
      </c>
      <c r="D27" s="212"/>
      <c r="E27" s="209"/>
      <c r="F27" s="209"/>
      <c r="G27" s="209"/>
      <c r="H27" s="205"/>
      <c r="I27" s="132"/>
      <c r="J27" s="132"/>
    </row>
    <row r="28" spans="2:10" ht="17.25" customHeight="1">
      <c r="B28" s="207"/>
      <c r="C28" s="123"/>
      <c r="D28" s="211"/>
      <c r="E28" s="209"/>
      <c r="F28" s="209"/>
      <c r="G28" s="209"/>
      <c r="H28" s="205"/>
      <c r="I28" s="133"/>
      <c r="J28" s="133"/>
    </row>
    <row r="29" spans="2:10" ht="17.25" customHeight="1">
      <c r="B29" s="207" t="s">
        <v>225</v>
      </c>
      <c r="C29" s="121" t="s">
        <v>2602</v>
      </c>
      <c r="D29" s="211">
        <v>57</v>
      </c>
      <c r="E29" s="209">
        <v>129</v>
      </c>
      <c r="F29" s="209">
        <v>9</v>
      </c>
      <c r="G29" s="209">
        <v>0</v>
      </c>
      <c r="H29" s="205" t="s">
        <v>2603</v>
      </c>
      <c r="I29" s="131">
        <v>95</v>
      </c>
      <c r="J29" s="131">
        <f>SUM(E29-I29)</f>
        <v>34</v>
      </c>
    </row>
    <row r="30" spans="2:10" ht="24.75" customHeight="1">
      <c r="B30" s="206"/>
      <c r="C30" s="122" t="s">
        <v>2604</v>
      </c>
      <c r="D30" s="211"/>
      <c r="E30" s="209"/>
      <c r="F30" s="209"/>
      <c r="G30" s="209"/>
      <c r="H30" s="205"/>
      <c r="I30" s="132"/>
      <c r="J30" s="132"/>
    </row>
    <row r="31" spans="2:10" ht="69" customHeight="1">
      <c r="B31" s="206"/>
      <c r="C31" s="122" t="s">
        <v>2605</v>
      </c>
      <c r="D31" s="211"/>
      <c r="E31" s="209"/>
      <c r="F31" s="209"/>
      <c r="G31" s="209"/>
      <c r="H31" s="205"/>
      <c r="I31" s="132"/>
      <c r="J31" s="132"/>
    </row>
    <row r="32" spans="2:10" ht="17.25" customHeight="1">
      <c r="B32" s="206"/>
      <c r="C32" s="123"/>
      <c r="D32" s="211"/>
      <c r="E32" s="209"/>
      <c r="F32" s="209"/>
      <c r="G32" s="209"/>
      <c r="H32" s="205"/>
      <c r="I32" s="133"/>
      <c r="J32" s="133"/>
    </row>
    <row r="33" spans="8:10" ht="17.25" customHeight="1">
      <c r="H33" s="135" t="s">
        <v>2557</v>
      </c>
      <c r="I33" s="135">
        <f>SUM(I3,I10,I14,I19,I23,I29)</f>
        <v>2700</v>
      </c>
      <c r="J33" s="136">
        <f>SUM(J3,J10,J14,J19,J23,J29)</f>
        <v>938</v>
      </c>
    </row>
  </sheetData>
  <mergeCells count="35">
    <mergeCell ref="H29:H32"/>
    <mergeCell ref="B23:B28"/>
    <mergeCell ref="D23:D28"/>
    <mergeCell ref="E23:E28"/>
    <mergeCell ref="F23:F28"/>
    <mergeCell ref="G23:G28"/>
    <mergeCell ref="H23:H28"/>
    <mergeCell ref="B29:B32"/>
    <mergeCell ref="D29:D32"/>
    <mergeCell ref="E29:E32"/>
    <mergeCell ref="F29:F32"/>
    <mergeCell ref="G29:G32"/>
    <mergeCell ref="H14:H18"/>
    <mergeCell ref="B19:B22"/>
    <mergeCell ref="D19:D22"/>
    <mergeCell ref="E19:E22"/>
    <mergeCell ref="F19:F22"/>
    <mergeCell ref="G19:G22"/>
    <mergeCell ref="H19:H22"/>
    <mergeCell ref="B14:B18"/>
    <mergeCell ref="D14:D18"/>
    <mergeCell ref="E14:E18"/>
    <mergeCell ref="F14:F18"/>
    <mergeCell ref="G14:G18"/>
    <mergeCell ref="B10:B13"/>
    <mergeCell ref="E10:E13"/>
    <mergeCell ref="F10:F13"/>
    <mergeCell ref="G10:G13"/>
    <mergeCell ref="H10:H13"/>
    <mergeCell ref="H3:H9"/>
    <mergeCell ref="B3:B9"/>
    <mergeCell ref="D3:D9"/>
    <mergeCell ref="E3:E9"/>
    <mergeCell ref="F3:F9"/>
    <mergeCell ref="G3:G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C3FEE-9DB1-4115-9E77-0794EDF47873}">
  <dimension ref="A1:A11"/>
  <sheetViews>
    <sheetView workbookViewId="0"/>
  </sheetViews>
  <sheetFormatPr defaultRowHeight="15"/>
  <cols>
    <col min="1" max="1" width="118.28515625" customWidth="1"/>
  </cols>
  <sheetData>
    <row r="1" spans="1:1" s="8" customFormat="1">
      <c r="A1" s="27" t="s">
        <v>2606</v>
      </c>
    </row>
    <row r="2" spans="1:1">
      <c r="A2" s="183" t="s">
        <v>2607</v>
      </c>
    </row>
    <row r="3" spans="1:1">
      <c r="A3" s="183" t="s">
        <v>2608</v>
      </c>
    </row>
    <row r="4" spans="1:1">
      <c r="A4" s="183" t="s">
        <v>2609</v>
      </c>
    </row>
    <row r="5" spans="1:1">
      <c r="A5" s="183" t="s">
        <v>2610</v>
      </c>
    </row>
    <row r="6" spans="1:1">
      <c r="A6" s="183" t="s">
        <v>2611</v>
      </c>
    </row>
    <row r="7" spans="1:1">
      <c r="A7" s="183" t="s">
        <v>2612</v>
      </c>
    </row>
    <row r="8" spans="1:1">
      <c r="A8" s="183" t="s">
        <v>2613</v>
      </c>
    </row>
    <row r="9" spans="1:1">
      <c r="A9" s="183" t="s">
        <v>2614</v>
      </c>
    </row>
    <row r="10" spans="1:1">
      <c r="A10" s="183" t="s">
        <v>2615</v>
      </c>
    </row>
    <row r="11" spans="1:1">
      <c r="A11" s="181" t="s">
        <v>2616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47E2F-35F1-419D-8D3E-6C5DD8684785}">
  <dimension ref="A1:D3"/>
  <sheetViews>
    <sheetView workbookViewId="0"/>
  </sheetViews>
  <sheetFormatPr defaultRowHeight="15"/>
  <cols>
    <col min="1" max="1" width="13.7109375" customWidth="1"/>
    <col min="2" max="2" width="16.28515625" bestFit="1" customWidth="1"/>
    <col min="3" max="3" width="21.28515625" bestFit="1" customWidth="1"/>
    <col min="4" max="4" width="16.42578125" bestFit="1" customWidth="1"/>
  </cols>
  <sheetData>
    <row r="1" spans="1:4">
      <c r="A1" s="27" t="s">
        <v>2664</v>
      </c>
      <c r="B1" s="27"/>
      <c r="C1" s="27"/>
      <c r="D1" s="27"/>
    </row>
    <row r="2" spans="1:4" ht="67.150000000000006" customHeight="1">
      <c r="A2" s="199" t="s">
        <v>2617</v>
      </c>
      <c r="B2" s="199" t="s">
        <v>2618</v>
      </c>
      <c r="C2" s="199" t="s">
        <v>2619</v>
      </c>
      <c r="D2" s="199" t="s">
        <v>2620</v>
      </c>
    </row>
    <row r="3" spans="1:4" ht="30">
      <c r="A3" s="197" t="s">
        <v>2621</v>
      </c>
      <c r="B3" s="198">
        <v>2326</v>
      </c>
      <c r="C3" s="197">
        <v>166</v>
      </c>
      <c r="D3" s="197" t="s">
        <v>2622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78FF-1162-4B05-9C23-3173907A35E2}">
  <dimension ref="A1:B27"/>
  <sheetViews>
    <sheetView workbookViewId="0">
      <selection activeCell="B11" sqref="B11"/>
    </sheetView>
  </sheetViews>
  <sheetFormatPr defaultRowHeight="15"/>
  <cols>
    <col min="1" max="1" width="50.28515625" bestFit="1" customWidth="1"/>
    <col min="2" max="2" width="14.42578125" bestFit="1" customWidth="1"/>
  </cols>
  <sheetData>
    <row r="1" spans="1:2">
      <c r="A1" s="27" t="s">
        <v>2662</v>
      </c>
      <c r="B1" s="18"/>
    </row>
    <row r="2" spans="1:2">
      <c r="A2" s="181" t="s">
        <v>2623</v>
      </c>
      <c r="B2" s="181" t="s">
        <v>2624</v>
      </c>
    </row>
    <row r="3" spans="1:2">
      <c r="A3" s="184" t="s">
        <v>2625</v>
      </c>
      <c r="B3" s="184">
        <f xml:space="preserve"> SUM(B4:B6)</f>
        <v>1562</v>
      </c>
    </row>
    <row r="4" spans="1:2">
      <c r="A4" s="183" t="s">
        <v>2626</v>
      </c>
      <c r="B4" s="183">
        <f>Summary!C13</f>
        <v>387</v>
      </c>
    </row>
    <row r="5" spans="1:2">
      <c r="A5" s="183" t="s">
        <v>2627</v>
      </c>
      <c r="B5" s="183">
        <f>Summary!D13</f>
        <v>569</v>
      </c>
    </row>
    <row r="6" spans="1:2">
      <c r="A6" s="183" t="s">
        <v>2628</v>
      </c>
      <c r="B6" s="183">
        <f>Summary!E13</f>
        <v>606</v>
      </c>
    </row>
    <row r="8" spans="1:2">
      <c r="A8" s="184" t="s">
        <v>2629</v>
      </c>
      <c r="B8" s="185">
        <f>SUM(B9:B11)</f>
        <v>1946</v>
      </c>
    </row>
    <row r="9" spans="1:2">
      <c r="A9" s="183" t="s">
        <v>23</v>
      </c>
      <c r="B9" s="186">
        <f>Summary!W3</f>
        <v>709</v>
      </c>
    </row>
    <row r="10" spans="1:2">
      <c r="A10" s="183" t="s">
        <v>24</v>
      </c>
      <c r="B10" s="186">
        <f>Summary!W4</f>
        <v>312</v>
      </c>
    </row>
    <row r="11" spans="1:2">
      <c r="A11" s="183" t="s">
        <v>25</v>
      </c>
      <c r="B11" s="186">
        <f>Summary!W5</f>
        <v>925</v>
      </c>
    </row>
    <row r="12" spans="1:2">
      <c r="A12" s="8"/>
      <c r="B12" s="97"/>
    </row>
    <row r="13" spans="1:2">
      <c r="A13" s="184" t="s">
        <v>2630</v>
      </c>
      <c r="B13" s="185">
        <f>SUM(B14:B19)</f>
        <v>5849</v>
      </c>
    </row>
    <row r="14" spans="1:2">
      <c r="A14" s="187" t="s">
        <v>27</v>
      </c>
      <c r="B14" s="186">
        <f>Summary!W7</f>
        <v>1978</v>
      </c>
    </row>
    <row r="15" spans="1:2">
      <c r="A15" s="187" t="s">
        <v>28</v>
      </c>
      <c r="B15" s="186">
        <f>Summary!W8</f>
        <v>3066</v>
      </c>
    </row>
    <row r="16" spans="1:2">
      <c r="A16" s="187" t="s">
        <v>29</v>
      </c>
      <c r="B16" s="186">
        <f>Summary!W9</f>
        <v>78</v>
      </c>
    </row>
    <row r="17" spans="1:2">
      <c r="A17" s="187" t="s">
        <v>30</v>
      </c>
      <c r="B17" s="186">
        <f>Summary!W10</f>
        <v>75</v>
      </c>
    </row>
    <row r="18" spans="1:2">
      <c r="A18" s="187" t="s">
        <v>31</v>
      </c>
      <c r="B18" s="186">
        <f>Summary!W11</f>
        <v>652</v>
      </c>
    </row>
    <row r="19" spans="1:2">
      <c r="A19" s="187" t="s">
        <v>32</v>
      </c>
      <c r="B19" s="186">
        <f>Summary!W12</f>
        <v>0</v>
      </c>
    </row>
    <row r="20" spans="1:2">
      <c r="A20" s="99"/>
      <c r="B20" s="98"/>
    </row>
    <row r="21" spans="1:2">
      <c r="A21" s="184" t="s">
        <v>2631</v>
      </c>
      <c r="B21" s="185">
        <v>3081</v>
      </c>
    </row>
    <row r="22" spans="1:2">
      <c r="A22" s="8"/>
      <c r="B22" s="8"/>
    </row>
    <row r="23" spans="1:2">
      <c r="A23" s="181" t="s">
        <v>2632</v>
      </c>
      <c r="B23" s="182">
        <f>B3+B8+B13+B21</f>
        <v>12438</v>
      </c>
    </row>
    <row r="24" spans="1:2">
      <c r="A24" s="8"/>
    </row>
    <row r="25" spans="1:2">
      <c r="A25" s="181" t="s">
        <v>2633</v>
      </c>
      <c r="B25" s="182">
        <v>10526</v>
      </c>
    </row>
    <row r="26" spans="1:2">
      <c r="A26" s="8"/>
    </row>
    <row r="27" spans="1:2">
      <c r="A27" s="181" t="s">
        <v>2634</v>
      </c>
      <c r="B27" s="182">
        <f>B23-B25</f>
        <v>1912</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106CF-C3BD-4B03-B00A-955094B696F5}">
  <dimension ref="A1:C30"/>
  <sheetViews>
    <sheetView workbookViewId="0"/>
  </sheetViews>
  <sheetFormatPr defaultRowHeight="15"/>
  <cols>
    <col min="1" max="1" width="40.42578125" customWidth="1"/>
    <col min="3" max="3" width="22.5703125" bestFit="1" customWidth="1"/>
    <col min="6" max="6" width="16.28515625" bestFit="1" customWidth="1"/>
  </cols>
  <sheetData>
    <row r="1" spans="1:3">
      <c r="A1" s="27" t="s">
        <v>2663</v>
      </c>
      <c r="B1" s="18"/>
      <c r="C1" s="18"/>
    </row>
    <row r="2" spans="1:3">
      <c r="A2" s="181" t="s">
        <v>2635</v>
      </c>
      <c r="B2" s="181" t="s">
        <v>2636</v>
      </c>
      <c r="C2" s="181" t="s">
        <v>2637</v>
      </c>
    </row>
    <row r="4" spans="1:3">
      <c r="A4" s="184" t="s">
        <v>2638</v>
      </c>
      <c r="B4" s="194"/>
      <c r="C4" s="194"/>
    </row>
    <row r="5" spans="1:3">
      <c r="A5" s="183" t="s">
        <v>2639</v>
      </c>
      <c r="B5" s="183">
        <f>Summary!V5</f>
        <v>865</v>
      </c>
      <c r="C5" s="187">
        <f>B5*0.93</f>
        <v>804.45</v>
      </c>
    </row>
    <row r="6" spans="1:3">
      <c r="A6" s="183" t="s">
        <v>2640</v>
      </c>
      <c r="B6" s="183">
        <f>Summary!V4</f>
        <v>312</v>
      </c>
      <c r="C6" s="187">
        <f>B6*0.93</f>
        <v>290.16000000000003</v>
      </c>
    </row>
    <row r="7" spans="1:3">
      <c r="A7" s="183" t="s">
        <v>2641</v>
      </c>
      <c r="B7" s="183">
        <f>Summary!V3</f>
        <v>709</v>
      </c>
      <c r="C7" s="187">
        <f>B7*0.93</f>
        <v>659.37</v>
      </c>
    </row>
    <row r="8" spans="1:3">
      <c r="A8" s="184" t="s">
        <v>2642</v>
      </c>
      <c r="B8" s="184">
        <f>SUM(B5:B7)</f>
        <v>1886</v>
      </c>
      <c r="C8" s="188">
        <f>B8*0.93</f>
        <v>1753.98</v>
      </c>
    </row>
    <row r="10" spans="1:3">
      <c r="A10" s="184" t="s">
        <v>2643</v>
      </c>
      <c r="B10" s="194"/>
    </row>
    <row r="11" spans="1:3">
      <c r="A11" s="187" t="s">
        <v>27</v>
      </c>
      <c r="B11" s="183">
        <f>Summary!V7</f>
        <v>1603</v>
      </c>
    </row>
    <row r="12" spans="1:3">
      <c r="A12" s="187" t="s">
        <v>28</v>
      </c>
      <c r="B12" s="183">
        <f>Summary!V8</f>
        <v>485</v>
      </c>
      <c r="C12" s="8"/>
    </row>
    <row r="13" spans="1:3">
      <c r="A13" s="187" t="s">
        <v>29</v>
      </c>
      <c r="B13" s="183">
        <f>Summary!V9</f>
        <v>78</v>
      </c>
    </row>
    <row r="14" spans="1:3">
      <c r="A14" s="187" t="s">
        <v>30</v>
      </c>
      <c r="B14" s="183">
        <f>Summary!V10</f>
        <v>8</v>
      </c>
    </row>
    <row r="15" spans="1:3">
      <c r="A15" s="187" t="s">
        <v>31</v>
      </c>
      <c r="B15" s="183">
        <f>Summary!V11</f>
        <v>233</v>
      </c>
    </row>
    <row r="16" spans="1:3">
      <c r="A16" s="187" t="s">
        <v>32</v>
      </c>
      <c r="B16" s="183">
        <f>Summary!V12</f>
        <v>0</v>
      </c>
    </row>
    <row r="17" spans="1:2">
      <c r="A17" s="184" t="s">
        <v>2630</v>
      </c>
      <c r="B17" s="184">
        <f>SUM(B11:B16)</f>
        <v>2407</v>
      </c>
    </row>
    <row r="18" spans="1:2">
      <c r="A18" s="99"/>
    </row>
    <row r="19" spans="1:2">
      <c r="A19" s="188" t="s">
        <v>26</v>
      </c>
      <c r="B19" s="184">
        <f>Summary!V6</f>
        <v>474</v>
      </c>
    </row>
    <row r="20" spans="1:2">
      <c r="A20" s="100"/>
    </row>
    <row r="21" spans="1:2">
      <c r="A21" s="184" t="s">
        <v>2644</v>
      </c>
      <c r="B21" s="188">
        <f>C8+B17+B19</f>
        <v>4634.9799999999996</v>
      </c>
    </row>
    <row r="23" spans="1:2">
      <c r="A23" s="184" t="s">
        <v>2645</v>
      </c>
      <c r="B23" s="184">
        <v>554</v>
      </c>
    </row>
    <row r="24" spans="1:2">
      <c r="A24" s="184" t="s">
        <v>2646</v>
      </c>
      <c r="B24" s="184">
        <f>B23*5</f>
        <v>2770</v>
      </c>
    </row>
    <row r="26" spans="1:2">
      <c r="A26" s="184" t="s">
        <v>2647</v>
      </c>
      <c r="B26" s="188">
        <f>B24*1.05</f>
        <v>2908.5</v>
      </c>
    </row>
    <row r="28" spans="1:2">
      <c r="A28" s="184" t="s">
        <v>2648</v>
      </c>
      <c r="B28" s="195">
        <f>B21/B26</f>
        <v>1.5935980746089047</v>
      </c>
    </row>
    <row r="30" spans="1:2">
      <c r="A30" s="181" t="s">
        <v>2649</v>
      </c>
      <c r="B30" s="196">
        <f>B28*5</f>
        <v>7.9679903730445236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AAD69-37FF-4A53-8F8E-EE612AFC4ECE}">
  <dimension ref="A1:AC38"/>
  <sheetViews>
    <sheetView workbookViewId="0"/>
  </sheetViews>
  <sheetFormatPr defaultRowHeight="15.75" customHeight="1"/>
  <cols>
    <col min="2" max="2" width="18.5703125" customWidth="1"/>
    <col min="4" max="4" width="14.7109375" customWidth="1"/>
    <col min="9" max="9" width="11.28515625" bestFit="1" customWidth="1"/>
    <col min="10" max="10" width="11.7109375" customWidth="1"/>
  </cols>
  <sheetData>
    <row r="1" spans="1:29" ht="15.75" customHeight="1">
      <c r="A1" s="42" t="s">
        <v>2651</v>
      </c>
      <c r="B1" s="42"/>
      <c r="C1" s="42"/>
      <c r="D1" s="42"/>
      <c r="E1" s="42"/>
      <c r="F1" s="43" t="s">
        <v>44</v>
      </c>
      <c r="G1" s="43" t="s">
        <v>44</v>
      </c>
      <c r="H1" s="43" t="s">
        <v>44</v>
      </c>
      <c r="I1" s="43" t="s">
        <v>44</v>
      </c>
      <c r="J1" s="43" t="s">
        <v>44</v>
      </c>
      <c r="K1" s="43" t="s">
        <v>44</v>
      </c>
      <c r="L1" s="43" t="s">
        <v>44</v>
      </c>
      <c r="M1" s="43" t="s">
        <v>44</v>
      </c>
      <c r="N1" s="43" t="s">
        <v>44</v>
      </c>
      <c r="O1" s="43" t="s">
        <v>44</v>
      </c>
      <c r="P1" s="43" t="s">
        <v>44</v>
      </c>
      <c r="Q1" s="43" t="s">
        <v>44</v>
      </c>
      <c r="R1" s="43" t="s">
        <v>44</v>
      </c>
      <c r="S1" s="43" t="s">
        <v>44</v>
      </c>
      <c r="T1" s="43" t="s">
        <v>44</v>
      </c>
      <c r="U1" s="43" t="s">
        <v>44</v>
      </c>
      <c r="V1" s="43" t="s">
        <v>44</v>
      </c>
      <c r="W1" s="43" t="s">
        <v>44</v>
      </c>
      <c r="X1" s="43" t="s">
        <v>44</v>
      </c>
      <c r="Y1" s="43" t="s">
        <v>44</v>
      </c>
      <c r="Z1" s="43" t="s">
        <v>44</v>
      </c>
      <c r="AA1" s="43" t="s">
        <v>44</v>
      </c>
      <c r="AB1" s="43" t="s">
        <v>44</v>
      </c>
      <c r="AC1" s="43" t="s">
        <v>44</v>
      </c>
    </row>
    <row r="2" spans="1:29" ht="71.25">
      <c r="A2" s="43" t="s">
        <v>44</v>
      </c>
      <c r="B2" s="44" t="s">
        <v>45</v>
      </c>
      <c r="C2" s="45" t="s">
        <v>46</v>
      </c>
      <c r="D2" s="46" t="s">
        <v>47</v>
      </c>
      <c r="E2" s="46" t="s">
        <v>48</v>
      </c>
      <c r="F2" s="46" t="s">
        <v>49</v>
      </c>
      <c r="G2" s="45" t="s">
        <v>50</v>
      </c>
      <c r="H2" s="45" t="s">
        <v>51</v>
      </c>
      <c r="I2" s="46" t="s">
        <v>52</v>
      </c>
      <c r="J2" s="47" t="s">
        <v>53</v>
      </c>
      <c r="K2" s="48" t="s">
        <v>4</v>
      </c>
      <c r="L2" s="48" t="s">
        <v>5</v>
      </c>
      <c r="M2" s="48" t="s">
        <v>6</v>
      </c>
      <c r="N2" s="48" t="s">
        <v>7</v>
      </c>
      <c r="O2" s="48" t="s">
        <v>8</v>
      </c>
      <c r="P2" s="46" t="s">
        <v>9</v>
      </c>
      <c r="Q2" s="46" t="s">
        <v>10</v>
      </c>
      <c r="R2" s="46" t="s">
        <v>11</v>
      </c>
      <c r="S2" s="46" t="s">
        <v>12</v>
      </c>
      <c r="T2" s="46" t="s">
        <v>13</v>
      </c>
      <c r="U2" s="46" t="s">
        <v>14</v>
      </c>
      <c r="V2" s="46" t="s">
        <v>15</v>
      </c>
      <c r="W2" s="46" t="s">
        <v>16</v>
      </c>
      <c r="X2" s="46" t="s">
        <v>17</v>
      </c>
      <c r="Y2" s="46" t="s">
        <v>18</v>
      </c>
      <c r="Z2" s="46" t="s">
        <v>19</v>
      </c>
      <c r="AA2" s="46" t="s">
        <v>54</v>
      </c>
      <c r="AB2" s="47" t="s">
        <v>55</v>
      </c>
      <c r="AC2" s="49" t="s">
        <v>56</v>
      </c>
    </row>
    <row r="3" spans="1:29" ht="15.75" customHeight="1">
      <c r="A3" s="43" t="s">
        <v>44</v>
      </c>
      <c r="B3" s="50" t="s">
        <v>57</v>
      </c>
      <c r="C3" s="51" t="s">
        <v>58</v>
      </c>
      <c r="D3" s="51" t="s">
        <v>59</v>
      </c>
      <c r="E3" s="51" t="s">
        <v>60</v>
      </c>
      <c r="F3" s="51" t="s">
        <v>61</v>
      </c>
      <c r="G3" s="51">
        <v>226</v>
      </c>
      <c r="H3" s="51">
        <v>226</v>
      </c>
      <c r="I3" s="51" t="s">
        <v>62</v>
      </c>
      <c r="J3" s="51" t="s">
        <v>44</v>
      </c>
      <c r="K3" s="52">
        <v>38</v>
      </c>
      <c r="L3" s="52">
        <v>106</v>
      </c>
      <c r="M3" s="52">
        <v>82</v>
      </c>
      <c r="N3" s="52" t="s">
        <v>44</v>
      </c>
      <c r="O3" s="52" t="s">
        <v>44</v>
      </c>
      <c r="P3" s="51" t="s">
        <v>44</v>
      </c>
      <c r="Q3" s="51" t="s">
        <v>44</v>
      </c>
      <c r="R3" s="51" t="s">
        <v>44</v>
      </c>
      <c r="S3" s="51" t="s">
        <v>44</v>
      </c>
      <c r="T3" s="51" t="s">
        <v>44</v>
      </c>
      <c r="U3" s="51" t="s">
        <v>44</v>
      </c>
      <c r="V3" s="51" t="s">
        <v>44</v>
      </c>
      <c r="W3" s="51" t="s">
        <v>44</v>
      </c>
      <c r="X3" s="51" t="s">
        <v>44</v>
      </c>
      <c r="Y3" s="51" t="s">
        <v>44</v>
      </c>
      <c r="Z3" s="51" t="s">
        <v>44</v>
      </c>
      <c r="AA3" s="51" t="s">
        <v>44</v>
      </c>
      <c r="AB3" s="53">
        <f t="shared" ref="AB3:AB23" si="0">SUM(K3:Z3)</f>
        <v>226</v>
      </c>
      <c r="AC3" s="52">
        <f t="shared" ref="AC3:AC23" si="1">SUM(K3:O3)</f>
        <v>226</v>
      </c>
    </row>
    <row r="4" spans="1:29" ht="15.75" customHeight="1">
      <c r="A4" s="43" t="s">
        <v>44</v>
      </c>
      <c r="B4" s="50" t="s">
        <v>57</v>
      </c>
      <c r="C4" s="51" t="s">
        <v>63</v>
      </c>
      <c r="D4" s="51" t="s">
        <v>64</v>
      </c>
      <c r="E4" s="51" t="s">
        <v>65</v>
      </c>
      <c r="F4" s="51" t="s">
        <v>66</v>
      </c>
      <c r="G4" s="51">
        <v>96</v>
      </c>
      <c r="H4" s="51">
        <v>96</v>
      </c>
      <c r="I4" s="51" t="s">
        <v>67</v>
      </c>
      <c r="J4" s="51" t="s">
        <v>44</v>
      </c>
      <c r="K4" s="52" t="s">
        <v>44</v>
      </c>
      <c r="L4" s="52">
        <v>42</v>
      </c>
      <c r="M4" s="52">
        <v>54</v>
      </c>
      <c r="N4" s="52" t="s">
        <v>44</v>
      </c>
      <c r="O4" s="52" t="s">
        <v>44</v>
      </c>
      <c r="P4" s="51" t="s">
        <v>44</v>
      </c>
      <c r="Q4" s="51" t="s">
        <v>44</v>
      </c>
      <c r="R4" s="51" t="s">
        <v>44</v>
      </c>
      <c r="S4" s="51" t="s">
        <v>44</v>
      </c>
      <c r="T4" s="51" t="s">
        <v>44</v>
      </c>
      <c r="U4" s="51" t="s">
        <v>44</v>
      </c>
      <c r="V4" s="51" t="s">
        <v>44</v>
      </c>
      <c r="W4" s="51" t="s">
        <v>44</v>
      </c>
      <c r="X4" s="51" t="s">
        <v>44</v>
      </c>
      <c r="Y4" s="51" t="s">
        <v>44</v>
      </c>
      <c r="Z4" s="51" t="s">
        <v>44</v>
      </c>
      <c r="AA4" s="51" t="s">
        <v>44</v>
      </c>
      <c r="AB4" s="53">
        <f t="shared" si="0"/>
        <v>96</v>
      </c>
      <c r="AC4" s="52">
        <f t="shared" si="1"/>
        <v>96</v>
      </c>
    </row>
    <row r="5" spans="1:29" ht="15.75" customHeight="1">
      <c r="A5" s="43" t="s">
        <v>44</v>
      </c>
      <c r="B5" s="50" t="s">
        <v>57</v>
      </c>
      <c r="C5" s="51" t="s">
        <v>68</v>
      </c>
      <c r="D5" s="51" t="s">
        <v>69</v>
      </c>
      <c r="E5" s="54" t="s">
        <v>70</v>
      </c>
      <c r="F5" s="51" t="s">
        <v>71</v>
      </c>
      <c r="G5" s="51">
        <v>10</v>
      </c>
      <c r="H5" s="51">
        <v>10</v>
      </c>
      <c r="I5" s="51" t="s">
        <v>62</v>
      </c>
      <c r="J5" s="51" t="s">
        <v>44</v>
      </c>
      <c r="K5" s="52">
        <v>10</v>
      </c>
      <c r="L5" s="52" t="s">
        <v>44</v>
      </c>
      <c r="M5" s="52" t="s">
        <v>44</v>
      </c>
      <c r="N5" s="52" t="s">
        <v>44</v>
      </c>
      <c r="O5" s="55" t="s">
        <v>44</v>
      </c>
      <c r="P5" s="54" t="s">
        <v>44</v>
      </c>
      <c r="Q5" s="54" t="s">
        <v>44</v>
      </c>
      <c r="R5" s="54" t="s">
        <v>44</v>
      </c>
      <c r="S5" s="51" t="s">
        <v>44</v>
      </c>
      <c r="T5" s="51" t="s">
        <v>44</v>
      </c>
      <c r="U5" s="51" t="s">
        <v>44</v>
      </c>
      <c r="V5" s="51" t="s">
        <v>44</v>
      </c>
      <c r="W5" s="51" t="s">
        <v>44</v>
      </c>
      <c r="X5" s="51" t="s">
        <v>44</v>
      </c>
      <c r="Y5" s="51" t="s">
        <v>44</v>
      </c>
      <c r="Z5" s="51" t="s">
        <v>44</v>
      </c>
      <c r="AA5" s="51" t="s">
        <v>44</v>
      </c>
      <c r="AB5" s="53">
        <f t="shared" si="0"/>
        <v>10</v>
      </c>
      <c r="AC5" s="52">
        <f t="shared" si="1"/>
        <v>10</v>
      </c>
    </row>
    <row r="6" spans="1:29" ht="15.75" customHeight="1">
      <c r="A6" s="18"/>
      <c r="B6" s="2" t="s">
        <v>57</v>
      </c>
      <c r="C6" s="2" t="s">
        <v>68</v>
      </c>
      <c r="D6" s="2" t="s">
        <v>72</v>
      </c>
      <c r="E6" s="2" t="s">
        <v>73</v>
      </c>
      <c r="F6" s="2" t="s">
        <v>74</v>
      </c>
      <c r="G6" s="2">
        <v>78</v>
      </c>
      <c r="H6" s="2">
        <v>68</v>
      </c>
      <c r="I6" s="2" t="s">
        <v>75</v>
      </c>
      <c r="J6" s="2">
        <v>68</v>
      </c>
      <c r="K6" s="11"/>
      <c r="L6" s="11"/>
      <c r="M6" s="11"/>
      <c r="N6" s="11"/>
      <c r="O6" s="11"/>
      <c r="P6" s="2"/>
      <c r="Q6" s="2"/>
      <c r="R6" s="2"/>
      <c r="S6" s="2"/>
      <c r="T6" s="2"/>
      <c r="U6" s="2"/>
      <c r="V6" s="2"/>
      <c r="W6" s="2"/>
      <c r="X6" s="2"/>
      <c r="Y6" s="2"/>
      <c r="Z6" s="2"/>
      <c r="AA6" s="2"/>
      <c r="AB6" s="53">
        <f t="shared" si="0"/>
        <v>0</v>
      </c>
      <c r="AC6" s="52">
        <f t="shared" si="1"/>
        <v>0</v>
      </c>
    </row>
    <row r="7" spans="1:29" ht="15.75" customHeight="1">
      <c r="A7" s="43" t="s">
        <v>44</v>
      </c>
      <c r="B7" s="50" t="s">
        <v>76</v>
      </c>
      <c r="C7" s="51" t="s">
        <v>77</v>
      </c>
      <c r="D7" s="51" t="s">
        <v>78</v>
      </c>
      <c r="E7" s="54" t="s">
        <v>79</v>
      </c>
      <c r="F7" s="51" t="s">
        <v>80</v>
      </c>
      <c r="G7" s="51">
        <v>226</v>
      </c>
      <c r="H7" s="51">
        <v>226</v>
      </c>
      <c r="I7" s="51" t="s">
        <v>62</v>
      </c>
      <c r="J7" s="51" t="s">
        <v>44</v>
      </c>
      <c r="K7" s="52">
        <v>31</v>
      </c>
      <c r="L7" s="52">
        <v>35</v>
      </c>
      <c r="M7" s="52">
        <v>43</v>
      </c>
      <c r="N7" s="52">
        <v>50</v>
      </c>
      <c r="O7" s="52">
        <v>50</v>
      </c>
      <c r="P7" s="51">
        <v>17</v>
      </c>
      <c r="Q7" s="51" t="s">
        <v>44</v>
      </c>
      <c r="R7" s="51" t="s">
        <v>44</v>
      </c>
      <c r="S7" s="51" t="s">
        <v>44</v>
      </c>
      <c r="T7" s="51" t="s">
        <v>44</v>
      </c>
      <c r="U7" s="51" t="s">
        <v>44</v>
      </c>
      <c r="V7" s="51" t="s">
        <v>44</v>
      </c>
      <c r="W7" s="51" t="s">
        <v>44</v>
      </c>
      <c r="X7" s="51" t="s">
        <v>44</v>
      </c>
      <c r="Y7" s="51" t="s">
        <v>44</v>
      </c>
      <c r="Z7" s="51" t="s">
        <v>44</v>
      </c>
      <c r="AA7" s="51" t="s">
        <v>44</v>
      </c>
      <c r="AB7" s="53">
        <f t="shared" si="0"/>
        <v>226</v>
      </c>
      <c r="AC7" s="52">
        <f t="shared" si="1"/>
        <v>209</v>
      </c>
    </row>
    <row r="8" spans="1:29" ht="15.75" customHeight="1">
      <c r="A8" s="43" t="s">
        <v>44</v>
      </c>
      <c r="B8" s="50" t="s">
        <v>81</v>
      </c>
      <c r="C8" s="51" t="s">
        <v>82</v>
      </c>
      <c r="D8" s="51" t="s">
        <v>83</v>
      </c>
      <c r="E8" s="51" t="s">
        <v>84</v>
      </c>
      <c r="F8" s="51" t="s">
        <v>85</v>
      </c>
      <c r="G8" s="51">
        <v>300</v>
      </c>
      <c r="H8" s="51">
        <v>300</v>
      </c>
      <c r="I8" s="51" t="s">
        <v>62</v>
      </c>
      <c r="J8" s="51" t="s">
        <v>44</v>
      </c>
      <c r="K8" s="52">
        <v>25</v>
      </c>
      <c r="L8" s="52">
        <v>50</v>
      </c>
      <c r="M8" s="52">
        <v>50</v>
      </c>
      <c r="N8" s="52">
        <v>50</v>
      </c>
      <c r="O8" s="52">
        <v>50</v>
      </c>
      <c r="P8" s="51">
        <v>50</v>
      </c>
      <c r="Q8" s="51">
        <v>25</v>
      </c>
      <c r="R8" s="51" t="s">
        <v>44</v>
      </c>
      <c r="S8" s="51" t="s">
        <v>44</v>
      </c>
      <c r="T8" s="51" t="s">
        <v>44</v>
      </c>
      <c r="U8" s="51" t="s">
        <v>44</v>
      </c>
      <c r="V8" s="51" t="s">
        <v>44</v>
      </c>
      <c r="W8" s="51" t="s">
        <v>44</v>
      </c>
      <c r="X8" s="51" t="s">
        <v>44</v>
      </c>
      <c r="Y8" s="51" t="s">
        <v>44</v>
      </c>
      <c r="Z8" s="51" t="s">
        <v>44</v>
      </c>
      <c r="AA8" s="51" t="s">
        <v>44</v>
      </c>
      <c r="AB8" s="53">
        <f t="shared" si="0"/>
        <v>300</v>
      </c>
      <c r="AC8" s="52">
        <f t="shared" si="1"/>
        <v>225</v>
      </c>
    </row>
    <row r="9" spans="1:29" ht="15.75" customHeight="1">
      <c r="A9" s="18"/>
      <c r="B9" s="2" t="s">
        <v>57</v>
      </c>
      <c r="C9" s="2" t="s">
        <v>86</v>
      </c>
      <c r="D9" s="2" t="s">
        <v>87</v>
      </c>
      <c r="E9" s="4" t="s">
        <v>88</v>
      </c>
      <c r="F9" s="2" t="s">
        <v>89</v>
      </c>
      <c r="G9" s="2">
        <v>38</v>
      </c>
      <c r="H9" s="2">
        <v>38</v>
      </c>
      <c r="I9" s="2" t="s">
        <v>67</v>
      </c>
      <c r="J9" s="3"/>
      <c r="K9" s="137">
        <v>15</v>
      </c>
      <c r="L9" s="138">
        <v>23</v>
      </c>
      <c r="M9" s="23"/>
      <c r="N9" s="25"/>
      <c r="O9" s="24"/>
      <c r="P9" s="1"/>
      <c r="Q9" s="1"/>
      <c r="R9" s="1"/>
      <c r="S9" s="1"/>
      <c r="T9" s="1"/>
      <c r="U9" s="1"/>
      <c r="V9" s="1"/>
      <c r="W9" s="1"/>
      <c r="X9" s="1"/>
      <c r="Y9" s="1"/>
      <c r="Z9" s="1"/>
      <c r="AA9" s="1"/>
      <c r="AB9" s="53">
        <f t="shared" si="0"/>
        <v>38</v>
      </c>
      <c r="AC9" s="52">
        <f t="shared" si="1"/>
        <v>38</v>
      </c>
    </row>
    <row r="10" spans="1:29" ht="15.75" customHeight="1">
      <c r="A10" s="43" t="s">
        <v>44</v>
      </c>
      <c r="B10" s="50" t="s">
        <v>90</v>
      </c>
      <c r="C10" s="51" t="s">
        <v>91</v>
      </c>
      <c r="D10" s="51" t="s">
        <v>92</v>
      </c>
      <c r="E10" s="51" t="s">
        <v>93</v>
      </c>
      <c r="F10" s="51" t="s">
        <v>94</v>
      </c>
      <c r="G10" s="51">
        <v>120</v>
      </c>
      <c r="H10" s="51">
        <v>120</v>
      </c>
      <c r="I10" s="51" t="s">
        <v>62</v>
      </c>
      <c r="J10" s="51">
        <v>53</v>
      </c>
      <c r="K10" s="52">
        <v>12</v>
      </c>
      <c r="L10" s="52" t="s">
        <v>44</v>
      </c>
      <c r="M10" s="52" t="s">
        <v>44</v>
      </c>
      <c r="N10" s="52" t="s">
        <v>44</v>
      </c>
      <c r="O10" s="52" t="s">
        <v>44</v>
      </c>
      <c r="P10" s="51" t="s">
        <v>44</v>
      </c>
      <c r="Q10" s="51" t="s">
        <v>44</v>
      </c>
      <c r="R10" s="51" t="s">
        <v>44</v>
      </c>
      <c r="S10" s="51" t="s">
        <v>44</v>
      </c>
      <c r="T10" s="51" t="s">
        <v>44</v>
      </c>
      <c r="U10" s="51" t="s">
        <v>44</v>
      </c>
      <c r="V10" s="51" t="s">
        <v>44</v>
      </c>
      <c r="W10" s="51" t="s">
        <v>44</v>
      </c>
      <c r="X10" s="51" t="s">
        <v>44</v>
      </c>
      <c r="Y10" s="51" t="s">
        <v>44</v>
      </c>
      <c r="Z10" s="51" t="s">
        <v>44</v>
      </c>
      <c r="AA10" s="51" t="s">
        <v>44</v>
      </c>
      <c r="AB10" s="53">
        <f t="shared" si="0"/>
        <v>12</v>
      </c>
      <c r="AC10" s="52">
        <f t="shared" si="1"/>
        <v>12</v>
      </c>
    </row>
    <row r="11" spans="1:29" ht="15.75" customHeight="1">
      <c r="A11" s="43" t="s">
        <v>44</v>
      </c>
      <c r="B11" s="50" t="s">
        <v>90</v>
      </c>
      <c r="C11" s="51" t="s">
        <v>95</v>
      </c>
      <c r="D11" s="51" t="s">
        <v>96</v>
      </c>
      <c r="E11" s="54" t="s">
        <v>97</v>
      </c>
      <c r="F11" s="51" t="s">
        <v>98</v>
      </c>
      <c r="G11" s="51">
        <v>100</v>
      </c>
      <c r="H11" s="51">
        <v>100</v>
      </c>
      <c r="I11" s="51" t="s">
        <v>67</v>
      </c>
      <c r="J11" s="51" t="s">
        <v>44</v>
      </c>
      <c r="K11" s="55">
        <v>24</v>
      </c>
      <c r="L11" s="55">
        <v>48</v>
      </c>
      <c r="M11" s="55">
        <v>38</v>
      </c>
      <c r="N11" s="52" t="s">
        <v>44</v>
      </c>
      <c r="O11" s="52" t="s">
        <v>44</v>
      </c>
      <c r="P11" s="51" t="s">
        <v>44</v>
      </c>
      <c r="Q11" s="51" t="s">
        <v>44</v>
      </c>
      <c r="R11" s="51" t="s">
        <v>44</v>
      </c>
      <c r="S11" s="51" t="s">
        <v>44</v>
      </c>
      <c r="T11" s="51" t="s">
        <v>44</v>
      </c>
      <c r="U11" s="51" t="s">
        <v>44</v>
      </c>
      <c r="V11" s="51" t="s">
        <v>44</v>
      </c>
      <c r="W11" s="51" t="s">
        <v>44</v>
      </c>
      <c r="X11" s="51" t="s">
        <v>44</v>
      </c>
      <c r="Y11" s="51" t="s">
        <v>44</v>
      </c>
      <c r="Z11" s="51" t="s">
        <v>44</v>
      </c>
      <c r="AA11" s="51" t="s">
        <v>44</v>
      </c>
      <c r="AB11" s="53">
        <f t="shared" si="0"/>
        <v>110</v>
      </c>
      <c r="AC11" s="52">
        <f t="shared" si="1"/>
        <v>110</v>
      </c>
    </row>
    <row r="12" spans="1:29" ht="15.75" customHeight="1">
      <c r="A12" s="18"/>
      <c r="B12" s="2" t="s">
        <v>99</v>
      </c>
      <c r="C12" s="2" t="s">
        <v>100</v>
      </c>
      <c r="D12" s="2" t="s">
        <v>101</v>
      </c>
      <c r="E12" s="4" t="s">
        <v>102</v>
      </c>
      <c r="F12" s="2" t="s">
        <v>103</v>
      </c>
      <c r="G12" s="2">
        <v>53</v>
      </c>
      <c r="H12" s="2">
        <v>53</v>
      </c>
      <c r="I12" s="2" t="s">
        <v>67</v>
      </c>
      <c r="J12" s="2"/>
      <c r="K12" s="11"/>
      <c r="L12" s="11"/>
      <c r="M12" s="11"/>
      <c r="N12" s="11"/>
      <c r="O12" s="11"/>
      <c r="P12" s="2">
        <v>25</v>
      </c>
      <c r="Q12" s="2">
        <v>28</v>
      </c>
      <c r="R12" s="2"/>
      <c r="S12" s="2"/>
      <c r="T12" s="2"/>
      <c r="U12" s="2"/>
      <c r="V12" s="2"/>
      <c r="W12" s="2"/>
      <c r="X12" s="2"/>
      <c r="Y12" s="2"/>
      <c r="Z12" s="2"/>
      <c r="AA12" s="2"/>
      <c r="AB12" s="53">
        <f t="shared" si="0"/>
        <v>53</v>
      </c>
      <c r="AC12" s="52">
        <f t="shared" si="1"/>
        <v>0</v>
      </c>
    </row>
    <row r="13" spans="1:29" ht="15.75" customHeight="1">
      <c r="A13" s="43" t="s">
        <v>44</v>
      </c>
      <c r="B13" s="50" t="s">
        <v>104</v>
      </c>
      <c r="C13" s="51" t="s">
        <v>105</v>
      </c>
      <c r="D13" s="51" t="s">
        <v>106</v>
      </c>
      <c r="E13" s="54" t="s">
        <v>107</v>
      </c>
      <c r="F13" s="51" t="s">
        <v>108</v>
      </c>
      <c r="G13" s="51">
        <v>125</v>
      </c>
      <c r="H13" s="51">
        <v>125</v>
      </c>
      <c r="I13" s="51" t="s">
        <v>62</v>
      </c>
      <c r="J13" s="54">
        <v>37</v>
      </c>
      <c r="K13" s="55">
        <v>45</v>
      </c>
      <c r="L13" s="55">
        <v>43</v>
      </c>
      <c r="M13" s="55" t="s">
        <v>44</v>
      </c>
      <c r="N13" s="52" t="s">
        <v>44</v>
      </c>
      <c r="O13" s="52" t="s">
        <v>44</v>
      </c>
      <c r="P13" s="51" t="s">
        <v>44</v>
      </c>
      <c r="Q13" s="51" t="s">
        <v>44</v>
      </c>
      <c r="R13" s="51" t="s">
        <v>44</v>
      </c>
      <c r="S13" s="51" t="s">
        <v>44</v>
      </c>
      <c r="T13" s="51" t="s">
        <v>44</v>
      </c>
      <c r="U13" s="51" t="s">
        <v>44</v>
      </c>
      <c r="V13" s="51" t="s">
        <v>44</v>
      </c>
      <c r="W13" s="51" t="s">
        <v>44</v>
      </c>
      <c r="X13" s="51" t="s">
        <v>44</v>
      </c>
      <c r="Y13" s="51" t="s">
        <v>44</v>
      </c>
      <c r="Z13" s="51" t="s">
        <v>44</v>
      </c>
      <c r="AA13" s="51" t="s">
        <v>44</v>
      </c>
      <c r="AB13" s="53">
        <f t="shared" si="0"/>
        <v>88</v>
      </c>
      <c r="AC13" s="52">
        <f t="shared" si="1"/>
        <v>88</v>
      </c>
    </row>
    <row r="14" spans="1:29" ht="15.75" customHeight="1">
      <c r="A14" s="43" t="s">
        <v>44</v>
      </c>
      <c r="B14" s="50" t="s">
        <v>104</v>
      </c>
      <c r="C14" s="51" t="s">
        <v>105</v>
      </c>
      <c r="D14" s="51" t="s">
        <v>109</v>
      </c>
      <c r="E14" s="54" t="s">
        <v>110</v>
      </c>
      <c r="F14" s="51" t="s">
        <v>111</v>
      </c>
      <c r="G14" s="51">
        <v>450</v>
      </c>
      <c r="H14" s="51">
        <v>450</v>
      </c>
      <c r="I14" s="51" t="s">
        <v>62</v>
      </c>
      <c r="J14" s="51" t="s">
        <v>44</v>
      </c>
      <c r="K14" s="52">
        <v>25</v>
      </c>
      <c r="L14" s="52">
        <v>50</v>
      </c>
      <c r="M14" s="52">
        <v>50</v>
      </c>
      <c r="N14" s="52">
        <v>50</v>
      </c>
      <c r="O14" s="52">
        <v>50</v>
      </c>
      <c r="P14" s="51">
        <v>50</v>
      </c>
      <c r="Q14" s="51">
        <v>50</v>
      </c>
      <c r="R14" s="51">
        <v>50</v>
      </c>
      <c r="S14" s="51">
        <v>50</v>
      </c>
      <c r="T14" s="51">
        <v>25</v>
      </c>
      <c r="U14" s="51" t="s">
        <v>44</v>
      </c>
      <c r="V14" s="51" t="s">
        <v>44</v>
      </c>
      <c r="W14" s="51" t="s">
        <v>44</v>
      </c>
      <c r="X14" s="51" t="s">
        <v>44</v>
      </c>
      <c r="Y14" s="51" t="s">
        <v>44</v>
      </c>
      <c r="Z14" s="51" t="s">
        <v>44</v>
      </c>
      <c r="AA14" s="51" t="s">
        <v>44</v>
      </c>
      <c r="AB14" s="53">
        <f t="shared" si="0"/>
        <v>450</v>
      </c>
      <c r="AC14" s="52">
        <f t="shared" si="1"/>
        <v>225</v>
      </c>
    </row>
    <row r="15" spans="1:29" ht="15.75" customHeight="1">
      <c r="A15" s="43" t="s">
        <v>44</v>
      </c>
      <c r="B15" s="50" t="s">
        <v>112</v>
      </c>
      <c r="C15" s="51" t="s">
        <v>113</v>
      </c>
      <c r="D15" s="51" t="s">
        <v>114</v>
      </c>
      <c r="E15" s="51" t="s">
        <v>115</v>
      </c>
      <c r="F15" s="51" t="s">
        <v>116</v>
      </c>
      <c r="G15" s="51">
        <v>10</v>
      </c>
      <c r="H15" s="51">
        <v>10</v>
      </c>
      <c r="I15" s="51" t="s">
        <v>67</v>
      </c>
      <c r="J15" s="51" t="s">
        <v>44</v>
      </c>
      <c r="K15" s="52" t="s">
        <v>44</v>
      </c>
      <c r="L15" s="52">
        <v>6</v>
      </c>
      <c r="M15" s="52">
        <v>4</v>
      </c>
      <c r="N15" s="52" t="s">
        <v>44</v>
      </c>
      <c r="O15" s="52" t="s">
        <v>44</v>
      </c>
      <c r="P15" s="51" t="s">
        <v>44</v>
      </c>
      <c r="Q15" s="51" t="s">
        <v>44</v>
      </c>
      <c r="R15" s="51" t="s">
        <v>44</v>
      </c>
      <c r="S15" s="51" t="s">
        <v>44</v>
      </c>
      <c r="T15" s="51" t="s">
        <v>44</v>
      </c>
      <c r="U15" s="51" t="s">
        <v>44</v>
      </c>
      <c r="V15" s="51" t="s">
        <v>44</v>
      </c>
      <c r="W15" s="51" t="s">
        <v>44</v>
      </c>
      <c r="X15" s="51" t="s">
        <v>44</v>
      </c>
      <c r="Y15" s="51" t="s">
        <v>44</v>
      </c>
      <c r="Z15" s="51" t="s">
        <v>44</v>
      </c>
      <c r="AA15" s="51" t="s">
        <v>44</v>
      </c>
      <c r="AB15" s="53">
        <f t="shared" si="0"/>
        <v>10</v>
      </c>
      <c r="AC15" s="52">
        <f t="shared" si="1"/>
        <v>10</v>
      </c>
    </row>
    <row r="16" spans="1:29" ht="15.75" customHeight="1">
      <c r="A16" s="43" t="s">
        <v>44</v>
      </c>
      <c r="B16" s="50" t="s">
        <v>117</v>
      </c>
      <c r="C16" s="51" t="s">
        <v>118</v>
      </c>
      <c r="D16" s="51" t="s">
        <v>119</v>
      </c>
      <c r="E16" s="54" t="s">
        <v>120</v>
      </c>
      <c r="F16" s="51" t="s">
        <v>121</v>
      </c>
      <c r="G16" s="51">
        <v>18</v>
      </c>
      <c r="H16" s="51">
        <v>18</v>
      </c>
      <c r="I16" s="51" t="s">
        <v>62</v>
      </c>
      <c r="J16" s="51" t="s">
        <v>44</v>
      </c>
      <c r="K16" s="52">
        <v>5</v>
      </c>
      <c r="L16" s="52">
        <v>8</v>
      </c>
      <c r="M16" s="52">
        <v>5</v>
      </c>
      <c r="N16" s="52" t="s">
        <v>44</v>
      </c>
      <c r="O16" s="52" t="s">
        <v>44</v>
      </c>
      <c r="P16" s="51" t="s">
        <v>44</v>
      </c>
      <c r="Q16" s="51" t="s">
        <v>44</v>
      </c>
      <c r="R16" s="51" t="s">
        <v>44</v>
      </c>
      <c r="S16" s="51" t="s">
        <v>44</v>
      </c>
      <c r="T16" s="51" t="s">
        <v>44</v>
      </c>
      <c r="U16" s="51" t="s">
        <v>44</v>
      </c>
      <c r="V16" s="51" t="s">
        <v>44</v>
      </c>
      <c r="W16" s="51" t="s">
        <v>44</v>
      </c>
      <c r="X16" s="51" t="s">
        <v>44</v>
      </c>
      <c r="Y16" s="51" t="s">
        <v>44</v>
      </c>
      <c r="Z16" s="51" t="s">
        <v>44</v>
      </c>
      <c r="AA16" s="51" t="s">
        <v>44</v>
      </c>
      <c r="AB16" s="53">
        <f t="shared" si="0"/>
        <v>18</v>
      </c>
      <c r="AC16" s="52">
        <f t="shared" si="1"/>
        <v>18</v>
      </c>
    </row>
    <row r="17" spans="1:29" ht="15.75" customHeight="1">
      <c r="A17" s="43" t="s">
        <v>44</v>
      </c>
      <c r="B17" s="50" t="s">
        <v>122</v>
      </c>
      <c r="C17" s="51" t="s">
        <v>123</v>
      </c>
      <c r="D17" s="51" t="s">
        <v>124</v>
      </c>
      <c r="E17" s="51" t="s">
        <v>125</v>
      </c>
      <c r="F17" s="51" t="s">
        <v>126</v>
      </c>
      <c r="G17" s="51">
        <v>1</v>
      </c>
      <c r="H17" s="51">
        <v>1</v>
      </c>
      <c r="I17" s="51" t="s">
        <v>67</v>
      </c>
      <c r="J17" s="51" t="s">
        <v>44</v>
      </c>
      <c r="K17" s="52">
        <v>1</v>
      </c>
      <c r="L17" s="52" t="s">
        <v>44</v>
      </c>
      <c r="M17" s="52" t="s">
        <v>44</v>
      </c>
      <c r="N17" s="52" t="s">
        <v>44</v>
      </c>
      <c r="O17" s="52" t="s">
        <v>44</v>
      </c>
      <c r="P17" s="51" t="s">
        <v>44</v>
      </c>
      <c r="Q17" s="51" t="s">
        <v>44</v>
      </c>
      <c r="R17" s="51" t="s">
        <v>44</v>
      </c>
      <c r="S17" s="51" t="s">
        <v>44</v>
      </c>
      <c r="T17" s="51" t="s">
        <v>44</v>
      </c>
      <c r="U17" s="51" t="s">
        <v>44</v>
      </c>
      <c r="V17" s="51" t="s">
        <v>44</v>
      </c>
      <c r="W17" s="51" t="s">
        <v>44</v>
      </c>
      <c r="X17" s="51" t="s">
        <v>44</v>
      </c>
      <c r="Y17" s="51" t="s">
        <v>44</v>
      </c>
      <c r="Z17" s="51" t="s">
        <v>44</v>
      </c>
      <c r="AA17" s="51" t="s">
        <v>44</v>
      </c>
      <c r="AB17" s="53">
        <f t="shared" si="0"/>
        <v>1</v>
      </c>
      <c r="AC17" s="52">
        <f t="shared" si="1"/>
        <v>1</v>
      </c>
    </row>
    <row r="18" spans="1:29" ht="15.75" customHeight="1">
      <c r="A18" s="43" t="s">
        <v>44</v>
      </c>
      <c r="B18" s="50" t="s">
        <v>127</v>
      </c>
      <c r="C18" s="51" t="s">
        <v>128</v>
      </c>
      <c r="D18" s="51" t="s">
        <v>129</v>
      </c>
      <c r="E18" s="51" t="s">
        <v>130</v>
      </c>
      <c r="F18" s="51" t="s">
        <v>131</v>
      </c>
      <c r="G18" s="51">
        <v>16</v>
      </c>
      <c r="H18" s="51">
        <v>16</v>
      </c>
      <c r="I18" s="51" t="s">
        <v>62</v>
      </c>
      <c r="J18" s="51" t="s">
        <v>44</v>
      </c>
      <c r="K18" s="52">
        <v>6</v>
      </c>
      <c r="L18" s="52">
        <v>10</v>
      </c>
      <c r="M18" s="52" t="s">
        <v>44</v>
      </c>
      <c r="N18" s="52" t="s">
        <v>44</v>
      </c>
      <c r="O18" s="52" t="s">
        <v>44</v>
      </c>
      <c r="P18" s="51" t="s">
        <v>44</v>
      </c>
      <c r="Q18" s="51" t="s">
        <v>44</v>
      </c>
      <c r="R18" s="51" t="s">
        <v>44</v>
      </c>
      <c r="S18" s="51" t="s">
        <v>44</v>
      </c>
      <c r="T18" s="51" t="s">
        <v>44</v>
      </c>
      <c r="U18" s="51" t="s">
        <v>44</v>
      </c>
      <c r="V18" s="51" t="s">
        <v>44</v>
      </c>
      <c r="W18" s="51" t="s">
        <v>44</v>
      </c>
      <c r="X18" s="51" t="s">
        <v>44</v>
      </c>
      <c r="Y18" s="51" t="s">
        <v>44</v>
      </c>
      <c r="Z18" s="51" t="s">
        <v>44</v>
      </c>
      <c r="AA18" s="51" t="s">
        <v>44</v>
      </c>
      <c r="AB18" s="53">
        <f t="shared" si="0"/>
        <v>16</v>
      </c>
      <c r="AC18" s="52">
        <f t="shared" si="1"/>
        <v>16</v>
      </c>
    </row>
    <row r="19" spans="1:29" ht="15.75" customHeight="1">
      <c r="A19" s="43" t="s">
        <v>44</v>
      </c>
      <c r="B19" s="50" t="s">
        <v>132</v>
      </c>
      <c r="C19" s="51" t="s">
        <v>133</v>
      </c>
      <c r="D19" s="51" t="s">
        <v>134</v>
      </c>
      <c r="E19" s="54" t="s">
        <v>135</v>
      </c>
      <c r="F19" s="51" t="s">
        <v>136</v>
      </c>
      <c r="G19" s="51">
        <v>8</v>
      </c>
      <c r="H19" s="51">
        <v>8</v>
      </c>
      <c r="I19" s="51" t="s">
        <v>62</v>
      </c>
      <c r="J19" s="51" t="s">
        <v>44</v>
      </c>
      <c r="K19" s="52">
        <v>4</v>
      </c>
      <c r="L19" s="52">
        <v>4</v>
      </c>
      <c r="M19" s="56" t="s">
        <v>44</v>
      </c>
      <c r="N19" s="52" t="s">
        <v>44</v>
      </c>
      <c r="O19" s="52" t="s">
        <v>44</v>
      </c>
      <c r="P19" s="51" t="s">
        <v>44</v>
      </c>
      <c r="Q19" s="51" t="s">
        <v>44</v>
      </c>
      <c r="R19" s="51" t="s">
        <v>44</v>
      </c>
      <c r="S19" s="51" t="s">
        <v>44</v>
      </c>
      <c r="T19" s="51" t="s">
        <v>44</v>
      </c>
      <c r="U19" s="51" t="s">
        <v>44</v>
      </c>
      <c r="V19" s="51" t="s">
        <v>44</v>
      </c>
      <c r="W19" s="51" t="s">
        <v>44</v>
      </c>
      <c r="X19" s="51" t="s">
        <v>44</v>
      </c>
      <c r="Y19" s="51" t="s">
        <v>44</v>
      </c>
      <c r="Z19" s="51" t="s">
        <v>44</v>
      </c>
      <c r="AA19" s="51" t="s">
        <v>44</v>
      </c>
      <c r="AB19" s="53">
        <f t="shared" si="0"/>
        <v>8</v>
      </c>
      <c r="AC19" s="52">
        <f t="shared" si="1"/>
        <v>8</v>
      </c>
    </row>
    <row r="20" spans="1:29" ht="15.75" customHeight="1">
      <c r="A20" s="43" t="s">
        <v>44</v>
      </c>
      <c r="B20" s="50" t="s">
        <v>137</v>
      </c>
      <c r="C20" s="51" t="s">
        <v>138</v>
      </c>
      <c r="D20" s="51" t="s">
        <v>139</v>
      </c>
      <c r="E20" s="51" t="s">
        <v>140</v>
      </c>
      <c r="F20" s="51" t="s">
        <v>141</v>
      </c>
      <c r="G20" s="51">
        <v>17</v>
      </c>
      <c r="H20" s="51">
        <v>17</v>
      </c>
      <c r="I20" s="51" t="s">
        <v>62</v>
      </c>
      <c r="J20" s="51">
        <v>7</v>
      </c>
      <c r="K20" s="52">
        <v>2</v>
      </c>
      <c r="L20" s="52" t="s">
        <v>44</v>
      </c>
      <c r="M20" s="57" t="s">
        <v>44</v>
      </c>
      <c r="N20" s="52" t="s">
        <v>44</v>
      </c>
      <c r="O20" s="52" t="s">
        <v>44</v>
      </c>
      <c r="P20" s="51" t="s">
        <v>44</v>
      </c>
      <c r="Q20" s="51" t="s">
        <v>44</v>
      </c>
      <c r="R20" s="51" t="s">
        <v>44</v>
      </c>
      <c r="S20" s="51" t="s">
        <v>44</v>
      </c>
      <c r="T20" s="51" t="s">
        <v>44</v>
      </c>
      <c r="U20" s="51" t="s">
        <v>44</v>
      </c>
      <c r="V20" s="51" t="s">
        <v>44</v>
      </c>
      <c r="W20" s="51" t="s">
        <v>44</v>
      </c>
      <c r="X20" s="51" t="s">
        <v>44</v>
      </c>
      <c r="Y20" s="51" t="s">
        <v>44</v>
      </c>
      <c r="Z20" s="51" t="s">
        <v>44</v>
      </c>
      <c r="AA20" s="51" t="s">
        <v>44</v>
      </c>
      <c r="AB20" s="53">
        <f t="shared" si="0"/>
        <v>2</v>
      </c>
      <c r="AC20" s="52">
        <f t="shared" si="1"/>
        <v>2</v>
      </c>
    </row>
    <row r="21" spans="1:29" ht="15.75" customHeight="1">
      <c r="A21" s="43" t="s">
        <v>44</v>
      </c>
      <c r="B21" s="50" t="s">
        <v>137</v>
      </c>
      <c r="C21" s="51" t="s">
        <v>142</v>
      </c>
      <c r="D21" s="51" t="s">
        <v>143</v>
      </c>
      <c r="E21" s="51" t="s">
        <v>144</v>
      </c>
      <c r="F21" s="51" t="s">
        <v>145</v>
      </c>
      <c r="G21" s="51">
        <v>6</v>
      </c>
      <c r="H21" s="51">
        <v>4</v>
      </c>
      <c r="I21" s="51" t="s">
        <v>62</v>
      </c>
      <c r="J21" s="51" t="s">
        <v>44</v>
      </c>
      <c r="K21" s="52" t="s">
        <v>44</v>
      </c>
      <c r="L21" s="52" t="s">
        <v>44</v>
      </c>
      <c r="M21" s="52">
        <v>2</v>
      </c>
      <c r="N21" s="52">
        <v>2</v>
      </c>
      <c r="O21" s="52" t="s">
        <v>44</v>
      </c>
      <c r="P21" s="51" t="s">
        <v>44</v>
      </c>
      <c r="Q21" s="51" t="s">
        <v>44</v>
      </c>
      <c r="R21" s="51" t="s">
        <v>44</v>
      </c>
      <c r="S21" s="51" t="s">
        <v>44</v>
      </c>
      <c r="T21" s="51" t="s">
        <v>44</v>
      </c>
      <c r="U21" s="51" t="s">
        <v>44</v>
      </c>
      <c r="V21" s="51" t="s">
        <v>44</v>
      </c>
      <c r="W21" s="51" t="s">
        <v>44</v>
      </c>
      <c r="X21" s="51" t="s">
        <v>44</v>
      </c>
      <c r="Y21" s="51" t="s">
        <v>44</v>
      </c>
      <c r="Z21" s="51" t="s">
        <v>44</v>
      </c>
      <c r="AA21" s="51" t="s">
        <v>44</v>
      </c>
      <c r="AB21" s="53">
        <f t="shared" si="0"/>
        <v>4</v>
      </c>
      <c r="AC21" s="52">
        <f t="shared" si="1"/>
        <v>4</v>
      </c>
    </row>
    <row r="22" spans="1:29" ht="15.75" customHeight="1">
      <c r="A22" s="43" t="s">
        <v>44</v>
      </c>
      <c r="B22" s="50" t="s">
        <v>146</v>
      </c>
      <c r="C22" s="51" t="s">
        <v>147</v>
      </c>
      <c r="D22" s="51" t="s">
        <v>148</v>
      </c>
      <c r="E22" s="54" t="s">
        <v>149</v>
      </c>
      <c r="F22" s="51" t="s">
        <v>150</v>
      </c>
      <c r="G22" s="51">
        <v>29</v>
      </c>
      <c r="H22" s="51">
        <v>29</v>
      </c>
      <c r="I22" s="51" t="s">
        <v>62</v>
      </c>
      <c r="J22" s="51" t="s">
        <v>44</v>
      </c>
      <c r="K22" s="52" t="s">
        <v>44</v>
      </c>
      <c r="L22" s="52">
        <v>15</v>
      </c>
      <c r="M22" s="52">
        <v>14</v>
      </c>
      <c r="N22" s="52" t="s">
        <v>44</v>
      </c>
      <c r="O22" s="52" t="s">
        <v>44</v>
      </c>
      <c r="P22" s="51" t="s">
        <v>44</v>
      </c>
      <c r="Q22" s="51" t="s">
        <v>44</v>
      </c>
      <c r="R22" s="51" t="s">
        <v>44</v>
      </c>
      <c r="S22" s="51" t="s">
        <v>44</v>
      </c>
      <c r="T22" s="51" t="s">
        <v>44</v>
      </c>
      <c r="U22" s="51" t="s">
        <v>44</v>
      </c>
      <c r="V22" s="51" t="s">
        <v>44</v>
      </c>
      <c r="W22" s="51" t="s">
        <v>44</v>
      </c>
      <c r="X22" s="51" t="s">
        <v>44</v>
      </c>
      <c r="Y22" s="51" t="s">
        <v>44</v>
      </c>
      <c r="Z22" s="51" t="s">
        <v>44</v>
      </c>
      <c r="AA22" s="51" t="s">
        <v>44</v>
      </c>
      <c r="AB22" s="53">
        <f t="shared" si="0"/>
        <v>29</v>
      </c>
      <c r="AC22" s="52">
        <f t="shared" si="1"/>
        <v>29</v>
      </c>
    </row>
    <row r="23" spans="1:29" ht="15.75" customHeight="1">
      <c r="A23" s="43" t="s">
        <v>44</v>
      </c>
      <c r="B23" s="50" t="s">
        <v>151</v>
      </c>
      <c r="C23" s="51" t="s">
        <v>152</v>
      </c>
      <c r="D23" s="51" t="s">
        <v>153</v>
      </c>
      <c r="E23" s="54" t="s">
        <v>154</v>
      </c>
      <c r="F23" s="51" t="s">
        <v>155</v>
      </c>
      <c r="G23" s="51">
        <v>43</v>
      </c>
      <c r="H23" s="51">
        <v>43</v>
      </c>
      <c r="I23" s="51" t="s">
        <v>67</v>
      </c>
      <c r="J23" s="51" t="s">
        <v>44</v>
      </c>
      <c r="K23" s="52">
        <v>3</v>
      </c>
      <c r="L23" s="52">
        <v>20</v>
      </c>
      <c r="M23" s="52">
        <v>20</v>
      </c>
      <c r="N23" s="52" t="s">
        <v>44</v>
      </c>
      <c r="O23" s="52" t="s">
        <v>44</v>
      </c>
      <c r="P23" s="51" t="s">
        <v>44</v>
      </c>
      <c r="Q23" s="51" t="s">
        <v>44</v>
      </c>
      <c r="R23" s="51" t="s">
        <v>44</v>
      </c>
      <c r="S23" s="51" t="s">
        <v>44</v>
      </c>
      <c r="T23" s="51" t="s">
        <v>44</v>
      </c>
      <c r="U23" s="51" t="s">
        <v>44</v>
      </c>
      <c r="V23" s="51" t="s">
        <v>44</v>
      </c>
      <c r="W23" s="51" t="s">
        <v>44</v>
      </c>
      <c r="X23" s="51" t="s">
        <v>44</v>
      </c>
      <c r="Y23" s="51" t="s">
        <v>44</v>
      </c>
      <c r="Z23" s="51" t="s">
        <v>44</v>
      </c>
      <c r="AA23" s="51" t="s">
        <v>44</v>
      </c>
      <c r="AB23" s="53">
        <f t="shared" si="0"/>
        <v>43</v>
      </c>
      <c r="AC23" s="52">
        <f t="shared" si="1"/>
        <v>43</v>
      </c>
    </row>
    <row r="24" spans="1:29" ht="15.75" customHeight="1">
      <c r="A24" s="43"/>
      <c r="B24" s="50" t="s">
        <v>156</v>
      </c>
      <c r="C24" s="51" t="s">
        <v>157</v>
      </c>
      <c r="D24" s="51" t="s">
        <v>158</v>
      </c>
      <c r="E24" s="54" t="s">
        <v>159</v>
      </c>
      <c r="F24" s="51" t="s">
        <v>160</v>
      </c>
      <c r="G24" s="51">
        <v>5</v>
      </c>
      <c r="H24" s="51">
        <v>5</v>
      </c>
      <c r="I24" s="51" t="s">
        <v>67</v>
      </c>
      <c r="J24" s="51"/>
      <c r="K24" s="52"/>
      <c r="L24" s="52"/>
      <c r="M24" s="52"/>
      <c r="N24" s="52"/>
      <c r="O24" s="52"/>
      <c r="P24" s="51">
        <v>2</v>
      </c>
      <c r="Q24" s="51">
        <v>3</v>
      </c>
      <c r="R24" s="51"/>
      <c r="S24" s="51"/>
      <c r="T24" s="51"/>
      <c r="U24" s="51"/>
      <c r="V24" s="51"/>
      <c r="W24" s="51"/>
      <c r="X24" s="51"/>
      <c r="Y24" s="51"/>
      <c r="Z24" s="51"/>
      <c r="AA24" s="51"/>
      <c r="AB24" s="53">
        <f t="shared" ref="AB24:AB26" si="2">SUM(K24:Z24)</f>
        <v>5</v>
      </c>
      <c r="AC24" s="52">
        <f t="shared" ref="AC24:AC26" si="3">SUM(K24:O24)</f>
        <v>0</v>
      </c>
    </row>
    <row r="25" spans="1:29" ht="15.75" customHeight="1">
      <c r="A25" s="43" t="s">
        <v>44</v>
      </c>
      <c r="B25" s="50" t="s">
        <v>161</v>
      </c>
      <c r="C25" s="51" t="s">
        <v>162</v>
      </c>
      <c r="D25" s="51" t="s">
        <v>163</v>
      </c>
      <c r="E25" s="51" t="s">
        <v>164</v>
      </c>
      <c r="F25" s="51" t="s">
        <v>165</v>
      </c>
      <c r="G25" s="51">
        <v>40</v>
      </c>
      <c r="H25" s="51">
        <v>40</v>
      </c>
      <c r="I25" s="51" t="s">
        <v>67</v>
      </c>
      <c r="J25" s="51" t="s">
        <v>44</v>
      </c>
      <c r="K25" s="52">
        <v>5</v>
      </c>
      <c r="L25" s="52">
        <v>10</v>
      </c>
      <c r="M25" s="52">
        <v>10</v>
      </c>
      <c r="N25" s="52">
        <v>10</v>
      </c>
      <c r="O25" s="52">
        <v>5</v>
      </c>
      <c r="P25" s="51" t="s">
        <v>44</v>
      </c>
      <c r="Q25" s="51" t="s">
        <v>44</v>
      </c>
      <c r="R25" s="51" t="s">
        <v>44</v>
      </c>
      <c r="S25" s="51" t="s">
        <v>44</v>
      </c>
      <c r="T25" s="51" t="s">
        <v>44</v>
      </c>
      <c r="U25" s="51" t="s">
        <v>44</v>
      </c>
      <c r="V25" s="51" t="s">
        <v>44</v>
      </c>
      <c r="W25" s="51" t="s">
        <v>44</v>
      </c>
      <c r="X25" s="51" t="s">
        <v>44</v>
      </c>
      <c r="Y25" s="51" t="s">
        <v>44</v>
      </c>
      <c r="Z25" s="51" t="s">
        <v>44</v>
      </c>
      <c r="AA25" s="51" t="s">
        <v>44</v>
      </c>
      <c r="AB25" s="53">
        <f t="shared" si="2"/>
        <v>40</v>
      </c>
      <c r="AC25" s="52">
        <f t="shared" si="3"/>
        <v>40</v>
      </c>
    </row>
    <row r="26" spans="1:29" ht="15.75" customHeight="1">
      <c r="A26" s="43" t="s">
        <v>44</v>
      </c>
      <c r="B26" s="50" t="s">
        <v>161</v>
      </c>
      <c r="C26" s="51" t="s">
        <v>166</v>
      </c>
      <c r="D26" s="51" t="s">
        <v>167</v>
      </c>
      <c r="E26" s="51" t="s">
        <v>168</v>
      </c>
      <c r="F26" s="51" t="s">
        <v>169</v>
      </c>
      <c r="G26" s="51">
        <v>50</v>
      </c>
      <c r="H26" s="51">
        <v>50</v>
      </c>
      <c r="I26" s="51" t="s">
        <v>62</v>
      </c>
      <c r="J26" s="51" t="s">
        <v>44</v>
      </c>
      <c r="K26" s="52" t="s">
        <v>44</v>
      </c>
      <c r="L26" s="55">
        <v>35</v>
      </c>
      <c r="M26" s="55">
        <v>15</v>
      </c>
      <c r="N26" s="52" t="s">
        <v>44</v>
      </c>
      <c r="O26" s="52" t="s">
        <v>44</v>
      </c>
      <c r="P26" s="51" t="s">
        <v>44</v>
      </c>
      <c r="Q26" s="51" t="s">
        <v>44</v>
      </c>
      <c r="R26" s="51" t="s">
        <v>44</v>
      </c>
      <c r="S26" s="51" t="s">
        <v>44</v>
      </c>
      <c r="T26" s="51" t="s">
        <v>44</v>
      </c>
      <c r="U26" s="51" t="s">
        <v>44</v>
      </c>
      <c r="V26" s="51" t="s">
        <v>44</v>
      </c>
      <c r="W26" s="51" t="s">
        <v>44</v>
      </c>
      <c r="X26" s="51" t="s">
        <v>44</v>
      </c>
      <c r="Y26" s="51" t="s">
        <v>44</v>
      </c>
      <c r="Z26" s="51" t="s">
        <v>44</v>
      </c>
      <c r="AA26" s="51" t="s">
        <v>44</v>
      </c>
      <c r="AB26" s="53">
        <f t="shared" si="2"/>
        <v>50</v>
      </c>
      <c r="AC26" s="52">
        <f t="shared" si="3"/>
        <v>50</v>
      </c>
    </row>
    <row r="27" spans="1:29" ht="15.75" customHeight="1">
      <c r="A27" s="43" t="s">
        <v>44</v>
      </c>
      <c r="B27" s="50" t="s">
        <v>170</v>
      </c>
      <c r="C27" s="51" t="s">
        <v>171</v>
      </c>
      <c r="D27" s="51" t="s">
        <v>172</v>
      </c>
      <c r="E27" s="54" t="s">
        <v>173</v>
      </c>
      <c r="F27" s="51" t="s">
        <v>174</v>
      </c>
      <c r="G27" s="51">
        <v>1</v>
      </c>
      <c r="H27" s="51">
        <v>1</v>
      </c>
      <c r="I27" s="51" t="s">
        <v>62</v>
      </c>
      <c r="J27" s="51" t="s">
        <v>44</v>
      </c>
      <c r="K27" s="52">
        <v>1</v>
      </c>
      <c r="L27" s="52" t="s">
        <v>44</v>
      </c>
      <c r="M27" s="52" t="s">
        <v>44</v>
      </c>
      <c r="N27" s="52" t="s">
        <v>44</v>
      </c>
      <c r="O27" s="52" t="s">
        <v>44</v>
      </c>
      <c r="P27" s="51" t="s">
        <v>44</v>
      </c>
      <c r="Q27" s="51" t="s">
        <v>44</v>
      </c>
      <c r="R27" s="51" t="s">
        <v>44</v>
      </c>
      <c r="S27" s="51" t="s">
        <v>44</v>
      </c>
      <c r="T27" s="51" t="s">
        <v>44</v>
      </c>
      <c r="U27" s="51" t="s">
        <v>44</v>
      </c>
      <c r="V27" s="51" t="s">
        <v>44</v>
      </c>
      <c r="W27" s="51" t="s">
        <v>44</v>
      </c>
      <c r="X27" s="51" t="s">
        <v>44</v>
      </c>
      <c r="Y27" s="51" t="s">
        <v>44</v>
      </c>
      <c r="Z27" s="51" t="s">
        <v>44</v>
      </c>
      <c r="AA27" s="51" t="s">
        <v>44</v>
      </c>
      <c r="AB27" s="53">
        <f t="shared" ref="AB27:AB37" si="4">SUM(K27:Z27)</f>
        <v>1</v>
      </c>
      <c r="AC27" s="52">
        <f t="shared" ref="AC27:AC37" si="5">SUM(K27:O27)</f>
        <v>1</v>
      </c>
    </row>
    <row r="28" spans="1:29" ht="15.75" customHeight="1">
      <c r="A28" s="43" t="s">
        <v>44</v>
      </c>
      <c r="B28" s="50" t="s">
        <v>170</v>
      </c>
      <c r="C28" s="51" t="s">
        <v>171</v>
      </c>
      <c r="D28" s="51" t="s">
        <v>175</v>
      </c>
      <c r="E28" s="54" t="s">
        <v>173</v>
      </c>
      <c r="F28" s="51" t="s">
        <v>176</v>
      </c>
      <c r="G28" s="51">
        <v>6</v>
      </c>
      <c r="H28" s="51">
        <v>6</v>
      </c>
      <c r="I28" s="51" t="s">
        <v>62</v>
      </c>
      <c r="J28" s="51">
        <v>2</v>
      </c>
      <c r="K28" s="52">
        <v>4</v>
      </c>
      <c r="L28" s="52" t="s">
        <v>44</v>
      </c>
      <c r="M28" s="52" t="s">
        <v>44</v>
      </c>
      <c r="N28" s="52" t="s">
        <v>44</v>
      </c>
      <c r="O28" s="52" t="s">
        <v>44</v>
      </c>
      <c r="P28" s="51" t="s">
        <v>44</v>
      </c>
      <c r="Q28" s="51" t="s">
        <v>44</v>
      </c>
      <c r="R28" s="51" t="s">
        <v>44</v>
      </c>
      <c r="S28" s="51" t="s">
        <v>44</v>
      </c>
      <c r="T28" s="51" t="s">
        <v>44</v>
      </c>
      <c r="U28" s="51" t="s">
        <v>44</v>
      </c>
      <c r="V28" s="51" t="s">
        <v>44</v>
      </c>
      <c r="W28" s="51" t="s">
        <v>44</v>
      </c>
      <c r="X28" s="51" t="s">
        <v>44</v>
      </c>
      <c r="Y28" s="51" t="s">
        <v>44</v>
      </c>
      <c r="Z28" s="51" t="s">
        <v>44</v>
      </c>
      <c r="AA28" s="51" t="s">
        <v>44</v>
      </c>
      <c r="AB28" s="53">
        <f t="shared" si="4"/>
        <v>4</v>
      </c>
      <c r="AC28" s="52">
        <f t="shared" si="5"/>
        <v>4</v>
      </c>
    </row>
    <row r="29" spans="1:29" ht="15.75" customHeight="1">
      <c r="A29" s="43" t="s">
        <v>44</v>
      </c>
      <c r="B29" s="50" t="s">
        <v>170</v>
      </c>
      <c r="C29" s="51" t="s">
        <v>171</v>
      </c>
      <c r="D29" s="51" t="s">
        <v>177</v>
      </c>
      <c r="E29" s="54" t="s">
        <v>173</v>
      </c>
      <c r="F29" s="51" t="s">
        <v>178</v>
      </c>
      <c r="G29" s="51">
        <v>1</v>
      </c>
      <c r="H29" s="51">
        <v>1</v>
      </c>
      <c r="I29" s="51" t="s">
        <v>62</v>
      </c>
      <c r="J29" s="51" t="s">
        <v>44</v>
      </c>
      <c r="K29" s="52">
        <v>1</v>
      </c>
      <c r="L29" s="52" t="s">
        <v>44</v>
      </c>
      <c r="M29" s="52" t="s">
        <v>44</v>
      </c>
      <c r="N29" s="52" t="s">
        <v>44</v>
      </c>
      <c r="O29" s="52" t="s">
        <v>44</v>
      </c>
      <c r="P29" s="51" t="s">
        <v>44</v>
      </c>
      <c r="Q29" s="51" t="s">
        <v>44</v>
      </c>
      <c r="R29" s="51" t="s">
        <v>44</v>
      </c>
      <c r="S29" s="51" t="s">
        <v>44</v>
      </c>
      <c r="T29" s="51" t="s">
        <v>44</v>
      </c>
      <c r="U29" s="51" t="s">
        <v>44</v>
      </c>
      <c r="V29" s="51" t="s">
        <v>44</v>
      </c>
      <c r="W29" s="51" t="s">
        <v>44</v>
      </c>
      <c r="X29" s="51" t="s">
        <v>44</v>
      </c>
      <c r="Y29" s="51" t="s">
        <v>44</v>
      </c>
      <c r="Z29" s="51" t="s">
        <v>44</v>
      </c>
      <c r="AA29" s="51" t="s">
        <v>44</v>
      </c>
      <c r="AB29" s="53">
        <f t="shared" si="4"/>
        <v>1</v>
      </c>
      <c r="AC29" s="52">
        <f t="shared" si="5"/>
        <v>1</v>
      </c>
    </row>
    <row r="30" spans="1:29" ht="15.75" customHeight="1">
      <c r="A30" s="43"/>
      <c r="B30" s="89" t="s">
        <v>170</v>
      </c>
      <c r="C30" s="89" t="s">
        <v>171</v>
      </c>
      <c r="D30" s="89" t="s">
        <v>179</v>
      </c>
      <c r="E30" s="54" t="s">
        <v>173</v>
      </c>
      <c r="F30" s="89" t="s">
        <v>180</v>
      </c>
      <c r="G30" s="89">
        <v>1</v>
      </c>
      <c r="H30" s="89">
        <v>1</v>
      </c>
      <c r="I30" s="89" t="s">
        <v>75</v>
      </c>
      <c r="J30" s="89">
        <v>1</v>
      </c>
      <c r="K30" s="93"/>
      <c r="L30" s="93"/>
      <c r="M30" s="93"/>
      <c r="N30" s="93"/>
      <c r="O30" s="93"/>
      <c r="P30" s="89"/>
      <c r="Q30" s="89"/>
      <c r="R30" s="89"/>
      <c r="S30" s="89"/>
      <c r="T30" s="89"/>
      <c r="U30" s="89"/>
      <c r="V30" s="89"/>
      <c r="W30" s="89"/>
      <c r="X30" s="89"/>
      <c r="Y30" s="89"/>
      <c r="Z30" s="89"/>
      <c r="AA30" s="89"/>
      <c r="AB30" s="53">
        <f t="shared" si="4"/>
        <v>0</v>
      </c>
      <c r="AC30" s="52">
        <f t="shared" si="5"/>
        <v>0</v>
      </c>
    </row>
    <row r="31" spans="1:29" ht="15.75" customHeight="1">
      <c r="A31" s="43" t="s">
        <v>44</v>
      </c>
      <c r="B31" s="50" t="s">
        <v>181</v>
      </c>
      <c r="C31" s="51" t="s">
        <v>182</v>
      </c>
      <c r="D31" s="51" t="s">
        <v>183</v>
      </c>
      <c r="E31" s="54" t="s">
        <v>184</v>
      </c>
      <c r="F31" s="51" t="s">
        <v>185</v>
      </c>
      <c r="G31" s="51">
        <v>40</v>
      </c>
      <c r="H31" s="51">
        <v>40</v>
      </c>
      <c r="I31" s="51" t="s">
        <v>67</v>
      </c>
      <c r="J31" s="54"/>
      <c r="K31" s="55">
        <v>10</v>
      </c>
      <c r="L31" s="55">
        <v>15</v>
      </c>
      <c r="M31" s="52">
        <v>15</v>
      </c>
      <c r="N31" s="52" t="s">
        <v>44</v>
      </c>
      <c r="O31" s="52" t="s">
        <v>44</v>
      </c>
      <c r="P31" s="51" t="s">
        <v>44</v>
      </c>
      <c r="Q31" s="51" t="s">
        <v>44</v>
      </c>
      <c r="R31" s="51" t="s">
        <v>44</v>
      </c>
      <c r="S31" s="51" t="s">
        <v>44</v>
      </c>
      <c r="T31" s="51" t="s">
        <v>44</v>
      </c>
      <c r="U31" s="51" t="s">
        <v>44</v>
      </c>
      <c r="V31" s="51" t="s">
        <v>44</v>
      </c>
      <c r="W31" s="51" t="s">
        <v>44</v>
      </c>
      <c r="X31" s="51" t="s">
        <v>44</v>
      </c>
      <c r="Y31" s="51" t="s">
        <v>44</v>
      </c>
      <c r="Z31" s="51" t="s">
        <v>44</v>
      </c>
      <c r="AA31" s="51" t="s">
        <v>44</v>
      </c>
      <c r="AB31" s="53">
        <f t="shared" si="4"/>
        <v>40</v>
      </c>
      <c r="AC31" s="52">
        <f t="shared" si="5"/>
        <v>40</v>
      </c>
    </row>
    <row r="32" spans="1:29" ht="15.75" customHeight="1">
      <c r="A32" s="43" t="s">
        <v>44</v>
      </c>
      <c r="B32" s="59" t="s">
        <v>186</v>
      </c>
      <c r="C32" s="60" t="s">
        <v>187</v>
      </c>
      <c r="D32" s="59" t="s">
        <v>188</v>
      </c>
      <c r="E32" s="61" t="s">
        <v>189</v>
      </c>
      <c r="F32" s="59" t="s">
        <v>190</v>
      </c>
      <c r="G32" s="59">
        <v>76</v>
      </c>
      <c r="H32" s="59">
        <v>76</v>
      </c>
      <c r="I32" s="59" t="s">
        <v>67</v>
      </c>
      <c r="J32" s="51" t="s">
        <v>44</v>
      </c>
      <c r="K32" s="52" t="s">
        <v>44</v>
      </c>
      <c r="L32" s="52">
        <v>15</v>
      </c>
      <c r="M32" s="52">
        <v>20</v>
      </c>
      <c r="N32" s="52">
        <v>25</v>
      </c>
      <c r="O32" s="55">
        <v>16</v>
      </c>
      <c r="P32" s="54" t="s">
        <v>44</v>
      </c>
      <c r="Q32" s="54" t="s">
        <v>44</v>
      </c>
      <c r="R32" s="54" t="s">
        <v>44</v>
      </c>
      <c r="S32" s="51" t="s">
        <v>44</v>
      </c>
      <c r="T32" s="51" t="s">
        <v>44</v>
      </c>
      <c r="U32" s="51" t="s">
        <v>44</v>
      </c>
      <c r="V32" s="51" t="s">
        <v>44</v>
      </c>
      <c r="W32" s="51" t="s">
        <v>44</v>
      </c>
      <c r="X32" s="51" t="s">
        <v>44</v>
      </c>
      <c r="Y32" s="51" t="s">
        <v>44</v>
      </c>
      <c r="Z32" s="51" t="s">
        <v>44</v>
      </c>
      <c r="AA32" s="51" t="s">
        <v>44</v>
      </c>
      <c r="AB32" s="53">
        <f t="shared" si="4"/>
        <v>76</v>
      </c>
      <c r="AC32" s="52">
        <f t="shared" si="5"/>
        <v>76</v>
      </c>
    </row>
    <row r="33" spans="1:29" ht="15.75" customHeight="1">
      <c r="A33" s="43" t="s">
        <v>44</v>
      </c>
      <c r="B33" s="62" t="s">
        <v>191</v>
      </c>
      <c r="C33" s="63" t="s">
        <v>192</v>
      </c>
      <c r="D33" s="63" t="s">
        <v>193</v>
      </c>
      <c r="E33" s="64" t="s">
        <v>194</v>
      </c>
      <c r="F33" s="63" t="s">
        <v>195</v>
      </c>
      <c r="G33" s="63">
        <v>5</v>
      </c>
      <c r="H33" s="63">
        <v>5</v>
      </c>
      <c r="I33" s="63" t="s">
        <v>62</v>
      </c>
      <c r="J33" s="51">
        <v>2</v>
      </c>
      <c r="K33" s="52">
        <v>1</v>
      </c>
      <c r="L33" s="52">
        <v>1</v>
      </c>
      <c r="M33" s="52">
        <v>1</v>
      </c>
      <c r="N33" s="52" t="s">
        <v>44</v>
      </c>
      <c r="O33" s="52" t="s">
        <v>44</v>
      </c>
      <c r="P33" s="51" t="s">
        <v>44</v>
      </c>
      <c r="Q33" s="51" t="s">
        <v>44</v>
      </c>
      <c r="R33" s="51" t="s">
        <v>44</v>
      </c>
      <c r="S33" s="51" t="s">
        <v>44</v>
      </c>
      <c r="T33" s="51" t="s">
        <v>44</v>
      </c>
      <c r="U33" s="51" t="s">
        <v>44</v>
      </c>
      <c r="V33" s="51" t="s">
        <v>44</v>
      </c>
      <c r="W33" s="51" t="s">
        <v>44</v>
      </c>
      <c r="X33" s="51" t="s">
        <v>44</v>
      </c>
      <c r="Y33" s="51" t="s">
        <v>44</v>
      </c>
      <c r="Z33" s="51" t="s">
        <v>44</v>
      </c>
      <c r="AA33" s="51" t="s">
        <v>44</v>
      </c>
      <c r="AB33" s="53">
        <f t="shared" si="4"/>
        <v>3</v>
      </c>
      <c r="AC33" s="52">
        <f t="shared" si="5"/>
        <v>3</v>
      </c>
    </row>
    <row r="34" spans="1:29" ht="15.75" customHeight="1">
      <c r="A34" s="43"/>
      <c r="B34" s="89" t="s">
        <v>196</v>
      </c>
      <c r="C34" s="89" t="s">
        <v>197</v>
      </c>
      <c r="D34" s="89" t="s">
        <v>198</v>
      </c>
      <c r="E34" s="71" t="s">
        <v>199</v>
      </c>
      <c r="F34" s="89" t="s">
        <v>200</v>
      </c>
      <c r="G34" s="89">
        <v>4</v>
      </c>
      <c r="H34" s="89">
        <v>4</v>
      </c>
      <c r="I34" s="89" t="s">
        <v>62</v>
      </c>
      <c r="J34" s="142">
        <v>1</v>
      </c>
      <c r="K34" s="143">
        <v>2</v>
      </c>
      <c r="L34" s="91"/>
      <c r="M34" s="91"/>
      <c r="N34" s="92"/>
      <c r="O34" s="91"/>
      <c r="P34" s="90"/>
      <c r="Q34" s="90"/>
      <c r="R34" s="90"/>
      <c r="S34" s="90"/>
      <c r="T34" s="90"/>
      <c r="U34" s="90"/>
      <c r="V34" s="90"/>
      <c r="W34" s="90"/>
      <c r="X34" s="90"/>
      <c r="Y34" s="90"/>
      <c r="Z34" s="90"/>
      <c r="AA34" s="90"/>
      <c r="AB34" s="53">
        <f t="shared" si="4"/>
        <v>2</v>
      </c>
      <c r="AC34" s="52">
        <f t="shared" si="5"/>
        <v>2</v>
      </c>
    </row>
    <row r="35" spans="1:29" ht="15.75" customHeight="1">
      <c r="A35" s="43" t="s">
        <v>44</v>
      </c>
      <c r="B35" s="50" t="s">
        <v>201</v>
      </c>
      <c r="C35" s="51" t="s">
        <v>202</v>
      </c>
      <c r="D35" s="51" t="s">
        <v>203</v>
      </c>
      <c r="E35" s="54" t="s">
        <v>204</v>
      </c>
      <c r="F35" s="51" t="s">
        <v>205</v>
      </c>
      <c r="G35" s="51">
        <v>4</v>
      </c>
      <c r="H35" s="51">
        <v>4</v>
      </c>
      <c r="I35" s="51" t="s">
        <v>67</v>
      </c>
      <c r="J35" s="51" t="s">
        <v>44</v>
      </c>
      <c r="K35" s="52" t="s">
        <v>44</v>
      </c>
      <c r="L35" s="52" t="s">
        <v>44</v>
      </c>
      <c r="M35" s="52" t="s">
        <v>44</v>
      </c>
      <c r="N35" s="52" t="s">
        <v>44</v>
      </c>
      <c r="O35" s="52">
        <v>4</v>
      </c>
      <c r="P35" s="51" t="s">
        <v>44</v>
      </c>
      <c r="Q35" s="51" t="s">
        <v>44</v>
      </c>
      <c r="R35" s="51" t="s">
        <v>44</v>
      </c>
      <c r="S35" s="51" t="s">
        <v>44</v>
      </c>
      <c r="T35" s="51" t="s">
        <v>44</v>
      </c>
      <c r="U35" s="51" t="s">
        <v>44</v>
      </c>
      <c r="V35" s="51" t="s">
        <v>44</v>
      </c>
      <c r="W35" s="51" t="s">
        <v>44</v>
      </c>
      <c r="X35" s="51" t="s">
        <v>44</v>
      </c>
      <c r="Y35" s="51" t="s">
        <v>44</v>
      </c>
      <c r="Z35" s="51" t="s">
        <v>44</v>
      </c>
      <c r="AA35" s="51" t="s">
        <v>44</v>
      </c>
      <c r="AB35" s="53">
        <f t="shared" si="4"/>
        <v>4</v>
      </c>
      <c r="AC35" s="52">
        <f t="shared" si="5"/>
        <v>4</v>
      </c>
    </row>
    <row r="36" spans="1:29" ht="15.75" customHeight="1">
      <c r="A36" s="43" t="s">
        <v>44</v>
      </c>
      <c r="B36" s="50" t="s">
        <v>201</v>
      </c>
      <c r="C36" s="51" t="s">
        <v>206</v>
      </c>
      <c r="D36" s="51" t="s">
        <v>207</v>
      </c>
      <c r="E36" s="51" t="s">
        <v>208</v>
      </c>
      <c r="F36" s="51" t="s">
        <v>209</v>
      </c>
      <c r="G36" s="51">
        <v>17</v>
      </c>
      <c r="H36" s="51">
        <v>17</v>
      </c>
      <c r="I36" s="51" t="s">
        <v>62</v>
      </c>
      <c r="J36" s="51">
        <v>9</v>
      </c>
      <c r="K36" s="52">
        <v>8</v>
      </c>
      <c r="L36" s="52" t="s">
        <v>44</v>
      </c>
      <c r="M36" s="52" t="s">
        <v>44</v>
      </c>
      <c r="N36" s="52" t="s">
        <v>44</v>
      </c>
      <c r="O36" s="52" t="s">
        <v>44</v>
      </c>
      <c r="P36" s="51" t="s">
        <v>44</v>
      </c>
      <c r="Q36" s="51" t="s">
        <v>44</v>
      </c>
      <c r="R36" s="51" t="s">
        <v>44</v>
      </c>
      <c r="S36" s="51" t="s">
        <v>44</v>
      </c>
      <c r="T36" s="51" t="s">
        <v>44</v>
      </c>
      <c r="U36" s="51" t="s">
        <v>44</v>
      </c>
      <c r="V36" s="51" t="s">
        <v>44</v>
      </c>
      <c r="W36" s="51" t="s">
        <v>44</v>
      </c>
      <c r="X36" s="51" t="s">
        <v>44</v>
      </c>
      <c r="Y36" s="51" t="s">
        <v>44</v>
      </c>
      <c r="Z36" s="51" t="s">
        <v>44</v>
      </c>
      <c r="AA36" s="51" t="s">
        <v>44</v>
      </c>
      <c r="AB36" s="53">
        <f t="shared" si="4"/>
        <v>8</v>
      </c>
      <c r="AC36" s="52">
        <f t="shared" si="5"/>
        <v>8</v>
      </c>
    </row>
    <row r="37" spans="1:29" ht="15.75" customHeight="1">
      <c r="A37" s="43" t="s">
        <v>44</v>
      </c>
      <c r="B37" s="59" t="s">
        <v>210</v>
      </c>
      <c r="C37" s="60" t="s">
        <v>211</v>
      </c>
      <c r="D37" s="76" t="s">
        <v>212</v>
      </c>
      <c r="E37" s="140" t="s">
        <v>213</v>
      </c>
      <c r="F37" s="76" t="s">
        <v>214</v>
      </c>
      <c r="G37" s="76">
        <v>4</v>
      </c>
      <c r="H37" s="76">
        <v>4</v>
      </c>
      <c r="I37" s="76" t="s">
        <v>67</v>
      </c>
      <c r="J37" s="51"/>
      <c r="K37" s="52" t="s">
        <v>44</v>
      </c>
      <c r="L37" s="52">
        <v>4</v>
      </c>
      <c r="M37" s="52" t="s">
        <v>44</v>
      </c>
      <c r="N37" s="52" t="s">
        <v>44</v>
      </c>
      <c r="O37" s="52" t="s">
        <v>44</v>
      </c>
      <c r="P37" s="51" t="s">
        <v>44</v>
      </c>
      <c r="Q37" s="51" t="s">
        <v>44</v>
      </c>
      <c r="R37" s="51" t="s">
        <v>44</v>
      </c>
      <c r="S37" s="51" t="s">
        <v>44</v>
      </c>
      <c r="T37" s="51" t="s">
        <v>44</v>
      </c>
      <c r="U37" s="51" t="s">
        <v>44</v>
      </c>
      <c r="V37" s="51" t="s">
        <v>44</v>
      </c>
      <c r="W37" s="51" t="s">
        <v>44</v>
      </c>
      <c r="X37" s="51" t="s">
        <v>44</v>
      </c>
      <c r="Y37" s="51" t="s">
        <v>44</v>
      </c>
      <c r="Z37" s="51" t="s">
        <v>44</v>
      </c>
      <c r="AA37" s="51">
        <v>4</v>
      </c>
      <c r="AB37" s="53">
        <f t="shared" si="4"/>
        <v>4</v>
      </c>
      <c r="AC37" s="52">
        <f t="shared" si="5"/>
        <v>4</v>
      </c>
    </row>
    <row r="38" spans="1:29" ht="15.75" customHeight="1">
      <c r="A38" s="173" t="s">
        <v>44</v>
      </c>
      <c r="B38" s="174" t="s">
        <v>215</v>
      </c>
      <c r="C38" s="175"/>
      <c r="D38" s="175"/>
      <c r="E38" s="175"/>
      <c r="F38" s="175"/>
      <c r="G38" s="175"/>
      <c r="H38" s="175" t="s">
        <v>44</v>
      </c>
      <c r="I38" s="176" t="s">
        <v>44</v>
      </c>
      <c r="J38" s="177">
        <f t="shared" ref="J38:AC38" si="6">SUM(J3:J37)</f>
        <v>180</v>
      </c>
      <c r="K38" s="177">
        <f t="shared" si="6"/>
        <v>278</v>
      </c>
      <c r="L38" s="177">
        <f t="shared" si="6"/>
        <v>540</v>
      </c>
      <c r="M38" s="177">
        <f t="shared" si="6"/>
        <v>423</v>
      </c>
      <c r="N38" s="177">
        <f t="shared" si="6"/>
        <v>187</v>
      </c>
      <c r="O38" s="177">
        <f t="shared" si="6"/>
        <v>175</v>
      </c>
      <c r="P38" s="177">
        <f t="shared" si="6"/>
        <v>144</v>
      </c>
      <c r="Q38" s="177">
        <f t="shared" si="6"/>
        <v>106</v>
      </c>
      <c r="R38" s="177">
        <f t="shared" si="6"/>
        <v>50</v>
      </c>
      <c r="S38" s="177">
        <f t="shared" si="6"/>
        <v>50</v>
      </c>
      <c r="T38" s="177">
        <f t="shared" si="6"/>
        <v>25</v>
      </c>
      <c r="U38" s="177">
        <f t="shared" si="6"/>
        <v>0</v>
      </c>
      <c r="V38" s="177">
        <f t="shared" si="6"/>
        <v>0</v>
      </c>
      <c r="W38" s="177">
        <f t="shared" si="6"/>
        <v>0</v>
      </c>
      <c r="X38" s="177">
        <f t="shared" si="6"/>
        <v>0</v>
      </c>
      <c r="Y38" s="177">
        <f t="shared" si="6"/>
        <v>0</v>
      </c>
      <c r="Z38" s="177">
        <f t="shared" si="6"/>
        <v>0</v>
      </c>
      <c r="AA38" s="177">
        <f t="shared" si="6"/>
        <v>4</v>
      </c>
      <c r="AB38" s="177">
        <f t="shared" si="6"/>
        <v>1978</v>
      </c>
      <c r="AC38" s="177">
        <f t="shared" si="6"/>
        <v>1603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96B2B-CDFF-4851-84E4-FD5DEDA4D92D}">
  <dimension ref="A1:AC27"/>
  <sheetViews>
    <sheetView workbookViewId="0"/>
  </sheetViews>
  <sheetFormatPr defaultRowHeight="15"/>
  <cols>
    <col min="2" max="2" width="17.5703125" customWidth="1"/>
    <col min="10" max="10" width="11" customWidth="1"/>
  </cols>
  <sheetData>
    <row r="1" spans="1:29" ht="18.75">
      <c r="A1" s="42" t="s">
        <v>2652</v>
      </c>
      <c r="B1" s="42"/>
      <c r="C1" s="42"/>
      <c r="D1" s="42"/>
      <c r="E1" s="42"/>
      <c r="F1" s="42"/>
      <c r="G1" s="43" t="s">
        <v>44</v>
      </c>
      <c r="H1" s="43" t="s">
        <v>44</v>
      </c>
      <c r="I1" s="43" t="s">
        <v>44</v>
      </c>
      <c r="J1" s="43" t="s">
        <v>44</v>
      </c>
      <c r="K1" s="43" t="s">
        <v>44</v>
      </c>
      <c r="L1" s="43" t="s">
        <v>44</v>
      </c>
      <c r="M1" s="43" t="s">
        <v>44</v>
      </c>
      <c r="N1" s="43" t="s">
        <v>44</v>
      </c>
      <c r="O1" s="43" t="s">
        <v>44</v>
      </c>
      <c r="P1" s="43" t="s">
        <v>44</v>
      </c>
      <c r="Q1" s="43" t="s">
        <v>44</v>
      </c>
      <c r="R1" s="43" t="s">
        <v>44</v>
      </c>
      <c r="S1" s="43" t="s">
        <v>44</v>
      </c>
      <c r="T1" s="43" t="s">
        <v>44</v>
      </c>
      <c r="U1" s="43" t="s">
        <v>44</v>
      </c>
      <c r="V1" s="43" t="s">
        <v>44</v>
      </c>
      <c r="W1" s="43" t="s">
        <v>44</v>
      </c>
      <c r="X1" s="43" t="s">
        <v>44</v>
      </c>
      <c r="Y1" s="43" t="s">
        <v>44</v>
      </c>
      <c r="Z1" s="43" t="s">
        <v>44</v>
      </c>
      <c r="AA1" s="43" t="s">
        <v>44</v>
      </c>
      <c r="AB1" s="43" t="s">
        <v>44</v>
      </c>
      <c r="AC1" s="43" t="s">
        <v>44</v>
      </c>
    </row>
    <row r="2" spans="1:29" ht="71.25">
      <c r="A2" s="43" t="s">
        <v>44</v>
      </c>
      <c r="B2" s="44" t="s">
        <v>45</v>
      </c>
      <c r="C2" s="45" t="s">
        <v>46</v>
      </c>
      <c r="D2" s="46" t="s">
        <v>47</v>
      </c>
      <c r="E2" s="46" t="s">
        <v>48</v>
      </c>
      <c r="F2" s="46" t="s">
        <v>49</v>
      </c>
      <c r="G2" s="45" t="s">
        <v>50</v>
      </c>
      <c r="H2" s="45" t="s">
        <v>51</v>
      </c>
      <c r="I2" s="46" t="s">
        <v>52</v>
      </c>
      <c r="J2" s="47" t="s">
        <v>53</v>
      </c>
      <c r="K2" s="68" t="s">
        <v>4</v>
      </c>
      <c r="L2" s="48" t="s">
        <v>5</v>
      </c>
      <c r="M2" s="48" t="s">
        <v>6</v>
      </c>
      <c r="N2" s="48" t="s">
        <v>7</v>
      </c>
      <c r="O2" s="48" t="s">
        <v>8</v>
      </c>
      <c r="P2" s="70" t="s">
        <v>9</v>
      </c>
      <c r="Q2" s="46" t="s">
        <v>10</v>
      </c>
      <c r="R2" s="46" t="s">
        <v>11</v>
      </c>
      <c r="S2" s="46" t="s">
        <v>12</v>
      </c>
      <c r="T2" s="46" t="s">
        <v>13</v>
      </c>
      <c r="U2" s="46" t="s">
        <v>14</v>
      </c>
      <c r="V2" s="46" t="s">
        <v>15</v>
      </c>
      <c r="W2" s="46" t="s">
        <v>16</v>
      </c>
      <c r="X2" s="46" t="s">
        <v>17</v>
      </c>
      <c r="Y2" s="46" t="s">
        <v>18</v>
      </c>
      <c r="Z2" s="46" t="s">
        <v>19</v>
      </c>
      <c r="AA2" s="46" t="s">
        <v>54</v>
      </c>
      <c r="AB2" s="47" t="s">
        <v>216</v>
      </c>
      <c r="AC2" s="49" t="s">
        <v>56</v>
      </c>
    </row>
    <row r="3" spans="1:29">
      <c r="A3" s="43" t="s">
        <v>44</v>
      </c>
      <c r="B3" s="50" t="s">
        <v>57</v>
      </c>
      <c r="C3" s="51" t="s">
        <v>217</v>
      </c>
      <c r="D3" s="51" t="s">
        <v>44</v>
      </c>
      <c r="E3" s="51" t="s">
        <v>218</v>
      </c>
      <c r="F3" s="51" t="s">
        <v>219</v>
      </c>
      <c r="G3" s="51">
        <v>50</v>
      </c>
      <c r="H3" s="51">
        <v>50</v>
      </c>
      <c r="I3" s="51" t="s">
        <v>44</v>
      </c>
      <c r="J3" s="51" t="s">
        <v>44</v>
      </c>
      <c r="K3" s="144" t="s">
        <v>44</v>
      </c>
      <c r="L3" s="145" t="s">
        <v>44</v>
      </c>
      <c r="M3" s="145" t="s">
        <v>44</v>
      </c>
      <c r="N3" s="145" t="s">
        <v>44</v>
      </c>
      <c r="O3" s="145" t="s">
        <v>44</v>
      </c>
      <c r="P3" s="146" t="s">
        <v>44</v>
      </c>
      <c r="Q3" s="146" t="s">
        <v>44</v>
      </c>
      <c r="R3" s="146" t="s">
        <v>44</v>
      </c>
      <c r="S3" s="147" t="s">
        <v>44</v>
      </c>
      <c r="T3" s="147" t="s">
        <v>44</v>
      </c>
      <c r="U3" s="147">
        <v>25</v>
      </c>
      <c r="V3" s="147">
        <v>25</v>
      </c>
      <c r="W3" s="146" t="s">
        <v>44</v>
      </c>
      <c r="X3" s="146" t="s">
        <v>44</v>
      </c>
      <c r="Y3" s="146" t="s">
        <v>44</v>
      </c>
      <c r="Z3" s="146" t="s">
        <v>44</v>
      </c>
      <c r="AA3" s="146" t="s">
        <v>44</v>
      </c>
      <c r="AB3" s="53">
        <f>SUM(K3:Z3)</f>
        <v>50</v>
      </c>
      <c r="AC3" s="52">
        <f t="shared" ref="AC3:AC25" si="0">SUM(K3:O3)</f>
        <v>0</v>
      </c>
    </row>
    <row r="4" spans="1:29">
      <c r="A4" s="43" t="s">
        <v>44</v>
      </c>
      <c r="B4" s="50" t="s">
        <v>57</v>
      </c>
      <c r="C4" s="51" t="s">
        <v>220</v>
      </c>
      <c r="D4" s="51" t="s">
        <v>44</v>
      </c>
      <c r="E4" s="51" t="s">
        <v>221</v>
      </c>
      <c r="F4" s="51" t="s">
        <v>219</v>
      </c>
      <c r="G4" s="51">
        <v>50</v>
      </c>
      <c r="H4" s="51">
        <v>50</v>
      </c>
      <c r="I4" s="51" t="s">
        <v>44</v>
      </c>
      <c r="J4" s="51" t="s">
        <v>44</v>
      </c>
      <c r="K4" s="144" t="s">
        <v>44</v>
      </c>
      <c r="L4" s="145" t="s">
        <v>44</v>
      </c>
      <c r="M4" s="145" t="s">
        <v>44</v>
      </c>
      <c r="N4" s="145">
        <v>7</v>
      </c>
      <c r="O4" s="148">
        <v>10</v>
      </c>
      <c r="P4" s="147">
        <v>10</v>
      </c>
      <c r="Q4" s="147">
        <v>10</v>
      </c>
      <c r="R4" s="147">
        <v>13</v>
      </c>
      <c r="S4" s="146" t="s">
        <v>44</v>
      </c>
      <c r="T4" s="146" t="s">
        <v>44</v>
      </c>
      <c r="U4" s="146" t="s">
        <v>44</v>
      </c>
      <c r="V4" s="146" t="s">
        <v>44</v>
      </c>
      <c r="W4" s="146" t="s">
        <v>44</v>
      </c>
      <c r="X4" s="146" t="s">
        <v>44</v>
      </c>
      <c r="Y4" s="146" t="s">
        <v>44</v>
      </c>
      <c r="Z4" s="146" t="s">
        <v>44</v>
      </c>
      <c r="AA4" s="146" t="s">
        <v>44</v>
      </c>
      <c r="AB4" s="53">
        <f t="shared" ref="AB4:AB26" si="1">SUM(K4:Z4)</f>
        <v>50</v>
      </c>
      <c r="AC4" s="52">
        <f t="shared" si="0"/>
        <v>17</v>
      </c>
    </row>
    <row r="5" spans="1:29">
      <c r="A5" s="43" t="s">
        <v>44</v>
      </c>
      <c r="B5" s="50" t="s">
        <v>57</v>
      </c>
      <c r="C5" s="51" t="s">
        <v>222</v>
      </c>
      <c r="D5" s="51" t="s">
        <v>44</v>
      </c>
      <c r="E5" s="51" t="s">
        <v>223</v>
      </c>
      <c r="F5" s="51" t="s">
        <v>219</v>
      </c>
      <c r="G5" s="51">
        <v>43</v>
      </c>
      <c r="H5" s="51">
        <v>43</v>
      </c>
      <c r="I5" s="51" t="s">
        <v>44</v>
      </c>
      <c r="J5" s="51" t="s">
        <v>44</v>
      </c>
      <c r="K5" s="144" t="s">
        <v>44</v>
      </c>
      <c r="L5" s="145" t="s">
        <v>44</v>
      </c>
      <c r="M5" s="145" t="s">
        <v>44</v>
      </c>
      <c r="N5" s="145" t="s">
        <v>44</v>
      </c>
      <c r="O5" s="148" t="s">
        <v>44</v>
      </c>
      <c r="P5" s="147" t="s">
        <v>44</v>
      </c>
      <c r="Q5" s="147" t="s">
        <v>44</v>
      </c>
      <c r="R5" s="147" t="s">
        <v>44</v>
      </c>
      <c r="S5" s="146" t="s">
        <v>44</v>
      </c>
      <c r="T5" s="146" t="s">
        <v>44</v>
      </c>
      <c r="U5" s="146" t="s">
        <v>44</v>
      </c>
      <c r="V5" s="146" t="s">
        <v>44</v>
      </c>
      <c r="W5" s="146" t="s">
        <v>44</v>
      </c>
      <c r="X5" s="146" t="s">
        <v>44</v>
      </c>
      <c r="Y5" s="146" t="s">
        <v>44</v>
      </c>
      <c r="Z5" s="146" t="s">
        <v>44</v>
      </c>
      <c r="AA5" s="146" t="s">
        <v>44</v>
      </c>
      <c r="AB5" s="53">
        <f t="shared" si="1"/>
        <v>0</v>
      </c>
      <c r="AC5" s="52">
        <f t="shared" si="0"/>
        <v>0</v>
      </c>
    </row>
    <row r="6" spans="1:29">
      <c r="A6" s="43" t="s">
        <v>44</v>
      </c>
      <c r="B6" s="50" t="s">
        <v>57</v>
      </c>
      <c r="C6" s="51" t="s">
        <v>86</v>
      </c>
      <c r="D6" s="51" t="s">
        <v>44</v>
      </c>
      <c r="E6" s="51" t="s">
        <v>224</v>
      </c>
      <c r="F6" s="51" t="s">
        <v>219</v>
      </c>
      <c r="G6" s="51">
        <v>11</v>
      </c>
      <c r="H6" s="51">
        <v>11</v>
      </c>
      <c r="I6" s="51" t="s">
        <v>44</v>
      </c>
      <c r="J6" s="51" t="s">
        <v>44</v>
      </c>
      <c r="K6" s="144" t="s">
        <v>44</v>
      </c>
      <c r="L6" s="145" t="s">
        <v>44</v>
      </c>
      <c r="M6" s="145" t="s">
        <v>44</v>
      </c>
      <c r="N6" s="145" t="s">
        <v>44</v>
      </c>
      <c r="O6" s="148" t="s">
        <v>44</v>
      </c>
      <c r="P6" s="147" t="s">
        <v>44</v>
      </c>
      <c r="Q6" s="147" t="s">
        <v>44</v>
      </c>
      <c r="R6" s="147" t="s">
        <v>44</v>
      </c>
      <c r="S6" s="146" t="s">
        <v>44</v>
      </c>
      <c r="T6" s="146" t="s">
        <v>44</v>
      </c>
      <c r="U6" s="146" t="s">
        <v>44</v>
      </c>
      <c r="V6" s="146" t="s">
        <v>44</v>
      </c>
      <c r="W6" s="146" t="s">
        <v>44</v>
      </c>
      <c r="X6" s="146" t="s">
        <v>44</v>
      </c>
      <c r="Y6" s="146" t="s">
        <v>44</v>
      </c>
      <c r="Z6" s="146" t="s">
        <v>44</v>
      </c>
      <c r="AA6" s="146" t="s">
        <v>44</v>
      </c>
      <c r="AB6" s="53">
        <f t="shared" si="1"/>
        <v>0</v>
      </c>
      <c r="AC6" s="52">
        <f t="shared" si="0"/>
        <v>0</v>
      </c>
    </row>
    <row r="7" spans="1:29">
      <c r="A7" s="43" t="s">
        <v>44</v>
      </c>
      <c r="B7" s="65" t="s">
        <v>81</v>
      </c>
      <c r="C7" s="66" t="s">
        <v>77</v>
      </c>
      <c r="D7" s="51" t="s">
        <v>44</v>
      </c>
      <c r="E7" s="51" t="s">
        <v>44</v>
      </c>
      <c r="F7" s="51" t="s">
        <v>44</v>
      </c>
      <c r="G7" s="51">
        <v>70</v>
      </c>
      <c r="H7" s="51">
        <v>70</v>
      </c>
      <c r="I7" s="51" t="s">
        <v>44</v>
      </c>
      <c r="J7" s="51" t="s">
        <v>44</v>
      </c>
      <c r="K7" s="144" t="s">
        <v>44</v>
      </c>
      <c r="L7" s="145" t="s">
        <v>44</v>
      </c>
      <c r="M7" s="145" t="s">
        <v>44</v>
      </c>
      <c r="N7" s="145" t="s">
        <v>44</v>
      </c>
      <c r="O7" s="145" t="s">
        <v>44</v>
      </c>
      <c r="P7" s="146">
        <v>5</v>
      </c>
      <c r="Q7" s="146">
        <v>50</v>
      </c>
      <c r="R7" s="146">
        <v>15</v>
      </c>
      <c r="S7" s="146"/>
      <c r="T7" s="146"/>
      <c r="U7" s="146"/>
      <c r="V7" s="146"/>
      <c r="W7" s="146" t="s">
        <v>44</v>
      </c>
      <c r="X7" s="146" t="s">
        <v>44</v>
      </c>
      <c r="Y7" s="146" t="s">
        <v>44</v>
      </c>
      <c r="Z7" s="146" t="s">
        <v>44</v>
      </c>
      <c r="AA7" s="146" t="s">
        <v>44</v>
      </c>
      <c r="AB7" s="53">
        <f t="shared" si="1"/>
        <v>70</v>
      </c>
      <c r="AC7" s="52">
        <f t="shared" si="0"/>
        <v>0</v>
      </c>
    </row>
    <row r="8" spans="1:29">
      <c r="A8" s="43" t="s">
        <v>44</v>
      </c>
      <c r="B8" s="50" t="s">
        <v>225</v>
      </c>
      <c r="C8" s="51" t="s">
        <v>226</v>
      </c>
      <c r="D8" s="51" t="s">
        <v>227</v>
      </c>
      <c r="E8" s="51" t="s">
        <v>225</v>
      </c>
      <c r="F8" s="51" t="s">
        <v>219</v>
      </c>
      <c r="G8" s="51">
        <v>500</v>
      </c>
      <c r="H8" s="51">
        <v>500</v>
      </c>
      <c r="I8" s="51" t="s">
        <v>228</v>
      </c>
      <c r="J8" s="51" t="s">
        <v>44</v>
      </c>
      <c r="K8" s="144" t="s">
        <v>44</v>
      </c>
      <c r="L8" s="145" t="s">
        <v>44</v>
      </c>
      <c r="M8" s="145" t="s">
        <v>44</v>
      </c>
      <c r="N8" s="148"/>
      <c r="O8" s="148"/>
      <c r="P8" s="147">
        <v>50</v>
      </c>
      <c r="Q8" s="147">
        <v>50</v>
      </c>
      <c r="R8" s="147">
        <v>50</v>
      </c>
      <c r="S8" s="147">
        <v>50</v>
      </c>
      <c r="T8" s="147">
        <v>50</v>
      </c>
      <c r="U8" s="147">
        <v>50</v>
      </c>
      <c r="V8" s="147">
        <v>50</v>
      </c>
      <c r="W8" s="147">
        <v>50</v>
      </c>
      <c r="X8" s="147">
        <v>50</v>
      </c>
      <c r="Y8" s="147">
        <v>50</v>
      </c>
      <c r="Z8" s="146" t="s">
        <v>44</v>
      </c>
      <c r="AA8" s="146" t="s">
        <v>44</v>
      </c>
      <c r="AB8" s="53">
        <f t="shared" si="1"/>
        <v>500</v>
      </c>
      <c r="AC8" s="52">
        <f t="shared" si="0"/>
        <v>0</v>
      </c>
    </row>
    <row r="9" spans="1:29">
      <c r="A9" s="43" t="s">
        <v>44</v>
      </c>
      <c r="B9" s="50" t="s">
        <v>225</v>
      </c>
      <c r="C9" s="51" t="s">
        <v>226</v>
      </c>
      <c r="D9" s="51" t="s">
        <v>229</v>
      </c>
      <c r="E9" s="51" t="s">
        <v>225</v>
      </c>
      <c r="F9" s="51" t="s">
        <v>219</v>
      </c>
      <c r="G9" s="51">
        <v>1110</v>
      </c>
      <c r="H9" s="51">
        <v>1110</v>
      </c>
      <c r="I9" s="51" t="s">
        <v>228</v>
      </c>
      <c r="J9" s="51" t="s">
        <v>44</v>
      </c>
      <c r="K9" s="144" t="s">
        <v>44</v>
      </c>
      <c r="L9" s="145" t="s">
        <v>44</v>
      </c>
      <c r="M9" s="148">
        <v>50</v>
      </c>
      <c r="N9" s="148">
        <v>50</v>
      </c>
      <c r="O9" s="148">
        <v>100</v>
      </c>
      <c r="P9" s="147">
        <v>150</v>
      </c>
      <c r="Q9" s="147">
        <v>150</v>
      </c>
      <c r="R9" s="147">
        <v>150</v>
      </c>
      <c r="S9" s="147">
        <v>110</v>
      </c>
      <c r="T9" s="147">
        <v>100</v>
      </c>
      <c r="U9" s="147">
        <v>100</v>
      </c>
      <c r="V9" s="147">
        <v>100</v>
      </c>
      <c r="W9" s="147">
        <v>50</v>
      </c>
      <c r="X9" s="147" t="s">
        <v>44</v>
      </c>
      <c r="Y9" s="147" t="s">
        <v>44</v>
      </c>
      <c r="Z9" s="146" t="s">
        <v>44</v>
      </c>
      <c r="AA9" s="146" t="s">
        <v>44</v>
      </c>
      <c r="AB9" s="53">
        <f t="shared" si="1"/>
        <v>1110</v>
      </c>
      <c r="AC9" s="52">
        <f t="shared" si="0"/>
        <v>200</v>
      </c>
    </row>
    <row r="10" spans="1:29">
      <c r="A10" s="43" t="s">
        <v>44</v>
      </c>
      <c r="B10" s="50" t="s">
        <v>225</v>
      </c>
      <c r="C10" s="51" t="s">
        <v>226</v>
      </c>
      <c r="D10" s="51" t="s">
        <v>44</v>
      </c>
      <c r="E10" s="51" t="s">
        <v>225</v>
      </c>
      <c r="F10" s="51" t="s">
        <v>219</v>
      </c>
      <c r="G10" s="51">
        <v>2400</v>
      </c>
      <c r="H10" s="51">
        <v>2400</v>
      </c>
      <c r="I10" s="51" t="s">
        <v>44</v>
      </c>
      <c r="J10" s="51" t="s">
        <v>44</v>
      </c>
      <c r="K10" s="149" t="s">
        <v>44</v>
      </c>
      <c r="L10" s="150" t="s">
        <v>44</v>
      </c>
      <c r="M10" s="151" t="s">
        <v>44</v>
      </c>
      <c r="N10" s="148" t="s">
        <v>44</v>
      </c>
      <c r="O10" s="148" t="s">
        <v>44</v>
      </c>
      <c r="P10" s="147" t="s">
        <v>44</v>
      </c>
      <c r="Q10" s="147" t="s">
        <v>44</v>
      </c>
      <c r="R10" s="147" t="s">
        <v>44</v>
      </c>
      <c r="S10" s="147" t="s">
        <v>44</v>
      </c>
      <c r="T10" s="147" t="s">
        <v>44</v>
      </c>
      <c r="U10" s="147" t="s">
        <v>44</v>
      </c>
      <c r="V10" s="147" t="s">
        <v>44</v>
      </c>
      <c r="W10" s="146" t="s">
        <v>44</v>
      </c>
      <c r="X10" s="146">
        <v>140</v>
      </c>
      <c r="Y10" s="147">
        <v>140</v>
      </c>
      <c r="Z10" s="147">
        <v>140</v>
      </c>
      <c r="AA10" s="147">
        <v>1980</v>
      </c>
      <c r="AB10" s="53">
        <f t="shared" si="1"/>
        <v>420</v>
      </c>
      <c r="AC10" s="52">
        <f t="shared" si="0"/>
        <v>0</v>
      </c>
    </row>
    <row r="11" spans="1:29" ht="12" customHeight="1">
      <c r="A11" s="18"/>
      <c r="B11" s="2" t="s">
        <v>99</v>
      </c>
      <c r="C11" s="2" t="s">
        <v>100</v>
      </c>
      <c r="D11" s="2" t="s">
        <v>101</v>
      </c>
      <c r="E11" s="4" t="s">
        <v>102</v>
      </c>
      <c r="F11" s="2" t="s">
        <v>103</v>
      </c>
      <c r="G11" s="2">
        <v>497</v>
      </c>
      <c r="H11" s="2">
        <v>497</v>
      </c>
      <c r="I11" s="2"/>
      <c r="J11" s="2"/>
      <c r="K11" s="41"/>
      <c r="L11" s="41"/>
      <c r="M11" s="41"/>
      <c r="N11" s="41"/>
      <c r="O11" s="41"/>
      <c r="P11" s="37"/>
      <c r="Q11" s="37"/>
      <c r="R11" s="37">
        <v>47</v>
      </c>
      <c r="S11" s="37">
        <v>50</v>
      </c>
      <c r="T11" s="37">
        <v>50</v>
      </c>
      <c r="U11" s="37">
        <v>50</v>
      </c>
      <c r="V11" s="37">
        <v>50</v>
      </c>
      <c r="W11" s="37">
        <v>50</v>
      </c>
      <c r="X11" s="37">
        <v>50</v>
      </c>
      <c r="Y11" s="37">
        <v>50</v>
      </c>
      <c r="Z11" s="37">
        <v>50</v>
      </c>
      <c r="AA11" s="37">
        <v>50</v>
      </c>
      <c r="AB11" s="53">
        <f>SUM(K11:Z11)</f>
        <v>447</v>
      </c>
      <c r="AC11" s="11">
        <v>0</v>
      </c>
    </row>
    <row r="12" spans="1:29">
      <c r="A12" s="43" t="s">
        <v>44</v>
      </c>
      <c r="B12" s="50" t="s">
        <v>230</v>
      </c>
      <c r="C12" s="51" t="s">
        <v>231</v>
      </c>
      <c r="D12" s="67" t="s">
        <v>44</v>
      </c>
      <c r="E12" s="51" t="s">
        <v>232</v>
      </c>
      <c r="F12" s="51" t="s">
        <v>219</v>
      </c>
      <c r="G12" s="51">
        <v>20</v>
      </c>
      <c r="H12" s="51">
        <v>20</v>
      </c>
      <c r="I12" s="51" t="s">
        <v>44</v>
      </c>
      <c r="J12" s="51" t="s">
        <v>44</v>
      </c>
      <c r="K12" s="149" t="s">
        <v>44</v>
      </c>
      <c r="L12" s="150" t="s">
        <v>44</v>
      </c>
      <c r="M12" s="150" t="s">
        <v>44</v>
      </c>
      <c r="N12" s="145" t="s">
        <v>44</v>
      </c>
      <c r="O12" s="145" t="s">
        <v>44</v>
      </c>
      <c r="P12" s="146" t="s">
        <v>44</v>
      </c>
      <c r="Q12" s="147">
        <v>10</v>
      </c>
      <c r="R12" s="147">
        <v>10</v>
      </c>
      <c r="S12" s="146" t="s">
        <v>44</v>
      </c>
      <c r="T12" s="146" t="s">
        <v>44</v>
      </c>
      <c r="U12" s="146" t="s">
        <v>44</v>
      </c>
      <c r="V12" s="146" t="s">
        <v>44</v>
      </c>
      <c r="W12" s="146" t="s">
        <v>44</v>
      </c>
      <c r="X12" s="146" t="s">
        <v>44</v>
      </c>
      <c r="Y12" s="146" t="s">
        <v>44</v>
      </c>
      <c r="Z12" s="146" t="s">
        <v>44</v>
      </c>
      <c r="AA12" s="146" t="s">
        <v>44</v>
      </c>
      <c r="AB12" s="53">
        <f t="shared" si="1"/>
        <v>20</v>
      </c>
      <c r="AC12" s="52">
        <f t="shared" si="0"/>
        <v>0</v>
      </c>
    </row>
    <row r="13" spans="1:29">
      <c r="A13" s="43" t="s">
        <v>44</v>
      </c>
      <c r="B13" s="50" t="s">
        <v>233</v>
      </c>
      <c r="C13" s="51" t="s">
        <v>234</v>
      </c>
      <c r="D13" s="58" t="s">
        <v>235</v>
      </c>
      <c r="E13" s="51" t="s">
        <v>236</v>
      </c>
      <c r="F13" s="51" t="s">
        <v>219</v>
      </c>
      <c r="G13" s="51">
        <v>20</v>
      </c>
      <c r="H13" s="51">
        <v>20</v>
      </c>
      <c r="I13" s="51" t="s">
        <v>44</v>
      </c>
      <c r="J13" s="51" t="s">
        <v>44</v>
      </c>
      <c r="K13" s="149" t="s">
        <v>44</v>
      </c>
      <c r="L13" s="41"/>
      <c r="M13" s="151">
        <v>10</v>
      </c>
      <c r="N13" s="148">
        <v>10</v>
      </c>
      <c r="O13" s="145" t="s">
        <v>44</v>
      </c>
      <c r="P13" s="146" t="s">
        <v>44</v>
      </c>
      <c r="Q13" s="146" t="s">
        <v>44</v>
      </c>
      <c r="R13" s="146" t="s">
        <v>44</v>
      </c>
      <c r="S13" s="146" t="s">
        <v>44</v>
      </c>
      <c r="T13" s="146" t="s">
        <v>44</v>
      </c>
      <c r="U13" s="146" t="s">
        <v>44</v>
      </c>
      <c r="V13" s="146" t="s">
        <v>44</v>
      </c>
      <c r="W13" s="146" t="s">
        <v>44</v>
      </c>
      <c r="X13" s="146" t="s">
        <v>44</v>
      </c>
      <c r="Y13" s="146" t="s">
        <v>44</v>
      </c>
      <c r="Z13" s="146" t="s">
        <v>44</v>
      </c>
      <c r="AA13" s="146" t="s">
        <v>44</v>
      </c>
      <c r="AB13" s="53">
        <f t="shared" si="1"/>
        <v>20</v>
      </c>
      <c r="AC13" s="52">
        <f t="shared" si="0"/>
        <v>20</v>
      </c>
    </row>
    <row r="14" spans="1:29">
      <c r="A14" s="43" t="s">
        <v>44</v>
      </c>
      <c r="B14" s="50" t="s">
        <v>117</v>
      </c>
      <c r="C14" s="51" t="s">
        <v>118</v>
      </c>
      <c r="D14" s="58" t="s">
        <v>44</v>
      </c>
      <c r="E14" s="51" t="s">
        <v>237</v>
      </c>
      <c r="F14" s="51" t="s">
        <v>219</v>
      </c>
      <c r="G14" s="51">
        <v>32</v>
      </c>
      <c r="H14" s="51">
        <v>32</v>
      </c>
      <c r="I14" s="51" t="s">
        <v>44</v>
      </c>
      <c r="J14" s="51" t="s">
        <v>44</v>
      </c>
      <c r="K14" s="149" t="s">
        <v>44</v>
      </c>
      <c r="L14" s="151" t="s">
        <v>44</v>
      </c>
      <c r="M14" s="151" t="s">
        <v>44</v>
      </c>
      <c r="N14" s="148" t="s">
        <v>44</v>
      </c>
      <c r="O14" s="145" t="s">
        <v>44</v>
      </c>
      <c r="P14" s="146" t="s">
        <v>44</v>
      </c>
      <c r="Q14" s="146">
        <v>10</v>
      </c>
      <c r="R14" s="146">
        <v>12</v>
      </c>
      <c r="S14" s="146">
        <v>10</v>
      </c>
      <c r="T14" s="146" t="s">
        <v>44</v>
      </c>
      <c r="U14" s="146" t="s">
        <v>44</v>
      </c>
      <c r="V14" s="146" t="s">
        <v>44</v>
      </c>
      <c r="W14" s="146" t="s">
        <v>44</v>
      </c>
      <c r="X14" s="146" t="s">
        <v>44</v>
      </c>
      <c r="Y14" s="146" t="s">
        <v>44</v>
      </c>
      <c r="Z14" s="146" t="s">
        <v>44</v>
      </c>
      <c r="AA14" s="146" t="s">
        <v>44</v>
      </c>
      <c r="AB14" s="53">
        <f t="shared" si="1"/>
        <v>32</v>
      </c>
      <c r="AC14" s="52">
        <f t="shared" si="0"/>
        <v>0</v>
      </c>
    </row>
    <row r="15" spans="1:29">
      <c r="A15" s="43" t="s">
        <v>44</v>
      </c>
      <c r="B15" s="50" t="s">
        <v>132</v>
      </c>
      <c r="C15" s="51" t="s">
        <v>133</v>
      </c>
      <c r="D15" s="51" t="s">
        <v>44</v>
      </c>
      <c r="E15" s="51" t="s">
        <v>44</v>
      </c>
      <c r="F15" s="51" t="s">
        <v>44</v>
      </c>
      <c r="G15" s="51">
        <v>42</v>
      </c>
      <c r="H15" s="51">
        <v>42</v>
      </c>
      <c r="I15" s="51" t="s">
        <v>44</v>
      </c>
      <c r="J15" s="51" t="s">
        <v>44</v>
      </c>
      <c r="K15" s="149" t="s">
        <v>44</v>
      </c>
      <c r="L15" s="150" t="s">
        <v>44</v>
      </c>
      <c r="M15" s="150" t="s">
        <v>44</v>
      </c>
      <c r="N15" s="150">
        <v>10</v>
      </c>
      <c r="O15" s="150">
        <v>11</v>
      </c>
      <c r="P15" s="146">
        <v>11</v>
      </c>
      <c r="Q15" s="146">
        <v>10</v>
      </c>
      <c r="R15" s="146" t="s">
        <v>44</v>
      </c>
      <c r="S15" s="146" t="s">
        <v>44</v>
      </c>
      <c r="T15" s="146" t="s">
        <v>44</v>
      </c>
      <c r="U15" s="146" t="s">
        <v>44</v>
      </c>
      <c r="V15" s="146" t="s">
        <v>44</v>
      </c>
      <c r="W15" s="146" t="s">
        <v>44</v>
      </c>
      <c r="X15" s="146" t="s">
        <v>44</v>
      </c>
      <c r="Y15" s="146" t="s">
        <v>44</v>
      </c>
      <c r="Z15" s="146" t="s">
        <v>44</v>
      </c>
      <c r="AA15" s="146" t="s">
        <v>44</v>
      </c>
      <c r="AB15" s="53">
        <f t="shared" si="1"/>
        <v>42</v>
      </c>
      <c r="AC15" s="52">
        <f t="shared" si="0"/>
        <v>21</v>
      </c>
    </row>
    <row r="16" spans="1:29">
      <c r="A16" s="18"/>
      <c r="B16" s="5" t="s">
        <v>132</v>
      </c>
      <c r="C16" s="7" t="s">
        <v>238</v>
      </c>
      <c r="D16" s="5"/>
      <c r="E16" s="5"/>
      <c r="F16" s="5"/>
      <c r="G16" s="6">
        <v>35</v>
      </c>
      <c r="H16" s="6">
        <v>35</v>
      </c>
      <c r="I16" s="5"/>
      <c r="J16" s="1"/>
      <c r="K16" s="152"/>
      <c r="L16" s="152"/>
      <c r="M16" s="152">
        <v>15</v>
      </c>
      <c r="N16" s="153">
        <v>20</v>
      </c>
      <c r="O16" s="153"/>
      <c r="P16" s="37"/>
      <c r="Q16" s="154"/>
      <c r="R16" s="154"/>
      <c r="S16" s="154"/>
      <c r="T16" s="154"/>
      <c r="U16" s="154"/>
      <c r="V16" s="154"/>
      <c r="W16" s="154"/>
      <c r="X16" s="154"/>
      <c r="Y16" s="154"/>
      <c r="Z16" s="154"/>
      <c r="AA16" s="154"/>
      <c r="AB16" s="53">
        <f t="shared" si="1"/>
        <v>35</v>
      </c>
      <c r="AC16" s="11">
        <f>SUM(K16:O16)</f>
        <v>35</v>
      </c>
    </row>
    <row r="17" spans="1:29">
      <c r="A17" s="43" t="s">
        <v>44</v>
      </c>
      <c r="B17" s="50" t="s">
        <v>146</v>
      </c>
      <c r="C17" s="51" t="s">
        <v>239</v>
      </c>
      <c r="D17" s="51" t="s">
        <v>44</v>
      </c>
      <c r="E17" s="51" t="s">
        <v>44</v>
      </c>
      <c r="F17" s="51" t="s">
        <v>44</v>
      </c>
      <c r="G17" s="51" t="s">
        <v>44</v>
      </c>
      <c r="H17" s="51" t="s">
        <v>44</v>
      </c>
      <c r="I17" s="51" t="s">
        <v>44</v>
      </c>
      <c r="J17" s="51" t="s">
        <v>44</v>
      </c>
      <c r="K17" s="149" t="s">
        <v>44</v>
      </c>
      <c r="L17" s="41"/>
      <c r="M17" s="150">
        <v>5</v>
      </c>
      <c r="N17" s="150">
        <v>5</v>
      </c>
      <c r="O17" s="150" t="s">
        <v>44</v>
      </c>
      <c r="P17" s="155" t="s">
        <v>44</v>
      </c>
      <c r="Q17" s="155" t="s">
        <v>44</v>
      </c>
      <c r="R17" s="146" t="s">
        <v>44</v>
      </c>
      <c r="S17" s="146" t="s">
        <v>44</v>
      </c>
      <c r="T17" s="146" t="s">
        <v>44</v>
      </c>
      <c r="U17" s="146" t="s">
        <v>44</v>
      </c>
      <c r="V17" s="146" t="s">
        <v>44</v>
      </c>
      <c r="W17" s="146" t="s">
        <v>44</v>
      </c>
      <c r="X17" s="146" t="s">
        <v>44</v>
      </c>
      <c r="Y17" s="146" t="s">
        <v>44</v>
      </c>
      <c r="Z17" s="146" t="s">
        <v>44</v>
      </c>
      <c r="AA17" s="146" t="s">
        <v>44</v>
      </c>
      <c r="AB17" s="53">
        <f t="shared" si="1"/>
        <v>10</v>
      </c>
      <c r="AC17" s="52">
        <f t="shared" si="0"/>
        <v>10</v>
      </c>
    </row>
    <row r="18" spans="1:29">
      <c r="A18" s="43" t="s">
        <v>44</v>
      </c>
      <c r="B18" s="50" t="s">
        <v>240</v>
      </c>
      <c r="C18" s="51" t="s">
        <v>157</v>
      </c>
      <c r="D18" s="58" t="s">
        <v>241</v>
      </c>
      <c r="E18" s="51" t="s">
        <v>242</v>
      </c>
      <c r="F18" s="51" t="s">
        <v>219</v>
      </c>
      <c r="G18" s="51">
        <v>35</v>
      </c>
      <c r="H18" s="51">
        <v>35</v>
      </c>
      <c r="I18" s="51"/>
      <c r="J18" s="51" t="s">
        <v>44</v>
      </c>
      <c r="K18" s="149" t="s">
        <v>44</v>
      </c>
      <c r="L18" s="150" t="s">
        <v>44</v>
      </c>
      <c r="M18" s="150">
        <v>20</v>
      </c>
      <c r="N18" s="151">
        <v>15</v>
      </c>
      <c r="O18" s="151" t="s">
        <v>44</v>
      </c>
      <c r="P18" s="147" t="s">
        <v>44</v>
      </c>
      <c r="Q18" s="146" t="s">
        <v>44</v>
      </c>
      <c r="R18" s="146" t="s">
        <v>44</v>
      </c>
      <c r="S18" s="146" t="s">
        <v>44</v>
      </c>
      <c r="T18" s="146" t="s">
        <v>44</v>
      </c>
      <c r="U18" s="146" t="s">
        <v>44</v>
      </c>
      <c r="V18" s="146" t="s">
        <v>44</v>
      </c>
      <c r="W18" s="146" t="s">
        <v>44</v>
      </c>
      <c r="X18" s="146" t="s">
        <v>44</v>
      </c>
      <c r="Y18" s="146" t="s">
        <v>44</v>
      </c>
      <c r="Z18" s="146" t="s">
        <v>44</v>
      </c>
      <c r="AA18" s="146" t="s">
        <v>44</v>
      </c>
      <c r="AB18" s="53">
        <f t="shared" si="1"/>
        <v>35</v>
      </c>
      <c r="AC18" s="52">
        <f t="shared" si="0"/>
        <v>35</v>
      </c>
    </row>
    <row r="19" spans="1:29">
      <c r="A19" s="43" t="s">
        <v>44</v>
      </c>
      <c r="B19" s="50" t="s">
        <v>243</v>
      </c>
      <c r="C19" s="51" t="s">
        <v>244</v>
      </c>
      <c r="D19" s="51" t="s">
        <v>44</v>
      </c>
      <c r="E19" s="51" t="s">
        <v>245</v>
      </c>
      <c r="F19" s="51" t="s">
        <v>219</v>
      </c>
      <c r="G19" s="51">
        <v>6</v>
      </c>
      <c r="H19" s="51" t="s">
        <v>44</v>
      </c>
      <c r="I19" s="51" t="s">
        <v>44</v>
      </c>
      <c r="J19" s="51" t="s">
        <v>44</v>
      </c>
      <c r="K19" s="149" t="s">
        <v>44</v>
      </c>
      <c r="L19" s="150" t="s">
        <v>44</v>
      </c>
      <c r="M19" s="150" t="s">
        <v>44</v>
      </c>
      <c r="N19" s="150">
        <v>3</v>
      </c>
      <c r="O19" s="150">
        <v>3</v>
      </c>
      <c r="P19" s="146" t="s">
        <v>44</v>
      </c>
      <c r="Q19" s="146" t="s">
        <v>44</v>
      </c>
      <c r="R19" s="146" t="s">
        <v>44</v>
      </c>
      <c r="S19" s="146" t="s">
        <v>44</v>
      </c>
      <c r="T19" s="146" t="s">
        <v>44</v>
      </c>
      <c r="U19" s="146" t="s">
        <v>44</v>
      </c>
      <c r="V19" s="146" t="s">
        <v>44</v>
      </c>
      <c r="W19" s="146" t="s">
        <v>44</v>
      </c>
      <c r="X19" s="146" t="s">
        <v>44</v>
      </c>
      <c r="Y19" s="146" t="s">
        <v>44</v>
      </c>
      <c r="Z19" s="146" t="s">
        <v>44</v>
      </c>
      <c r="AA19" s="146" t="s">
        <v>44</v>
      </c>
      <c r="AB19" s="53">
        <f t="shared" si="1"/>
        <v>6</v>
      </c>
      <c r="AC19" s="52">
        <f t="shared" si="0"/>
        <v>6</v>
      </c>
    </row>
    <row r="20" spans="1:29">
      <c r="A20" s="18"/>
      <c r="B20" s="2" t="s">
        <v>122</v>
      </c>
      <c r="C20" s="2" t="s">
        <v>123</v>
      </c>
      <c r="D20" s="2" t="s">
        <v>246</v>
      </c>
      <c r="E20" s="2" t="s">
        <v>247</v>
      </c>
      <c r="F20" s="2" t="s">
        <v>248</v>
      </c>
      <c r="G20" s="2">
        <v>36</v>
      </c>
      <c r="H20" s="2">
        <v>36</v>
      </c>
      <c r="I20" s="2" t="s">
        <v>228</v>
      </c>
      <c r="J20" s="3"/>
      <c r="K20" s="138"/>
      <c r="L20" s="41"/>
      <c r="M20" s="41"/>
      <c r="N20" s="138">
        <v>10</v>
      </c>
      <c r="O20" s="156">
        <v>15</v>
      </c>
      <c r="P20" s="157">
        <v>11</v>
      </c>
      <c r="Q20" s="157"/>
      <c r="R20" s="158"/>
      <c r="S20" s="158"/>
      <c r="T20" s="158"/>
      <c r="U20" s="158"/>
      <c r="V20" s="158"/>
      <c r="W20" s="158"/>
      <c r="X20" s="158"/>
      <c r="Y20" s="158"/>
      <c r="Z20" s="158"/>
      <c r="AA20" s="158"/>
      <c r="AB20" s="53">
        <f t="shared" si="1"/>
        <v>36</v>
      </c>
      <c r="AC20" s="11">
        <f>SUM(K20:M20)</f>
        <v>0</v>
      </c>
    </row>
    <row r="21" spans="1:29">
      <c r="A21" s="43" t="s">
        <v>44</v>
      </c>
      <c r="B21" s="50" t="s">
        <v>249</v>
      </c>
      <c r="C21" s="51" t="s">
        <v>250</v>
      </c>
      <c r="D21" s="58" t="s">
        <v>251</v>
      </c>
      <c r="E21" s="51" t="s">
        <v>252</v>
      </c>
      <c r="F21" s="51" t="s">
        <v>253</v>
      </c>
      <c r="G21" s="51">
        <v>10</v>
      </c>
      <c r="H21" s="51">
        <v>10</v>
      </c>
      <c r="I21" s="51" t="s">
        <v>228</v>
      </c>
      <c r="J21" s="62" t="s">
        <v>44</v>
      </c>
      <c r="K21" s="149" t="s">
        <v>44</v>
      </c>
      <c r="L21" s="150" t="s">
        <v>44</v>
      </c>
      <c r="M21" s="150" t="s">
        <v>44</v>
      </c>
      <c r="N21" s="150">
        <v>5</v>
      </c>
      <c r="O21" s="145">
        <v>5</v>
      </c>
      <c r="P21" s="146" t="s">
        <v>44</v>
      </c>
      <c r="Q21" s="146" t="s">
        <v>44</v>
      </c>
      <c r="R21" s="146" t="s">
        <v>44</v>
      </c>
      <c r="S21" s="146" t="s">
        <v>44</v>
      </c>
      <c r="T21" s="146" t="s">
        <v>44</v>
      </c>
      <c r="U21" s="146" t="s">
        <v>44</v>
      </c>
      <c r="V21" s="146" t="s">
        <v>44</v>
      </c>
      <c r="W21" s="146" t="s">
        <v>44</v>
      </c>
      <c r="X21" s="146" t="s">
        <v>44</v>
      </c>
      <c r="Y21" s="146" t="s">
        <v>44</v>
      </c>
      <c r="Z21" s="146" t="s">
        <v>44</v>
      </c>
      <c r="AA21" s="146" t="s">
        <v>44</v>
      </c>
      <c r="AB21" s="53">
        <f t="shared" si="1"/>
        <v>10</v>
      </c>
      <c r="AC21" s="52">
        <f t="shared" si="0"/>
        <v>10</v>
      </c>
    </row>
    <row r="22" spans="1:29" ht="15.75" customHeight="1">
      <c r="A22" s="43" t="s">
        <v>44</v>
      </c>
      <c r="B22" s="50" t="s">
        <v>254</v>
      </c>
      <c r="C22" s="51" t="s">
        <v>255</v>
      </c>
      <c r="D22" s="51" t="s">
        <v>256</v>
      </c>
      <c r="E22" s="51" t="s">
        <v>257</v>
      </c>
      <c r="F22" s="51" t="s">
        <v>258</v>
      </c>
      <c r="G22" s="51">
        <v>69</v>
      </c>
      <c r="H22" s="51">
        <v>69</v>
      </c>
      <c r="I22" s="51" t="s">
        <v>228</v>
      </c>
      <c r="J22" s="62" t="s">
        <v>44</v>
      </c>
      <c r="K22" s="150" t="s">
        <v>44</v>
      </c>
      <c r="L22" s="150">
        <v>10</v>
      </c>
      <c r="M22" s="150">
        <v>15</v>
      </c>
      <c r="N22" s="150">
        <v>15</v>
      </c>
      <c r="O22" s="145">
        <v>15</v>
      </c>
      <c r="P22" s="146">
        <v>14</v>
      </c>
      <c r="Q22" s="146" t="s">
        <v>44</v>
      </c>
      <c r="R22" s="146" t="s">
        <v>44</v>
      </c>
      <c r="S22" s="146" t="s">
        <v>44</v>
      </c>
      <c r="T22" s="146" t="s">
        <v>44</v>
      </c>
      <c r="U22" s="146" t="s">
        <v>44</v>
      </c>
      <c r="V22" s="146" t="s">
        <v>44</v>
      </c>
      <c r="W22" s="146" t="s">
        <v>44</v>
      </c>
      <c r="X22" s="146" t="s">
        <v>44</v>
      </c>
      <c r="Y22" s="146" t="s">
        <v>44</v>
      </c>
      <c r="Z22" s="146" t="s">
        <v>44</v>
      </c>
      <c r="AA22" s="146" t="s">
        <v>44</v>
      </c>
      <c r="AB22" s="53">
        <f t="shared" si="1"/>
        <v>69</v>
      </c>
      <c r="AC22" s="52">
        <f>SUM(K22:O22)</f>
        <v>55</v>
      </c>
    </row>
    <row r="23" spans="1:29" ht="15.75" customHeight="1">
      <c r="A23" s="43" t="s">
        <v>44</v>
      </c>
      <c r="B23" s="50" t="s">
        <v>254</v>
      </c>
      <c r="C23" s="51" t="s">
        <v>255</v>
      </c>
      <c r="D23" s="51" t="s">
        <v>259</v>
      </c>
      <c r="E23" s="51" t="s">
        <v>257</v>
      </c>
      <c r="F23" s="51" t="s">
        <v>260</v>
      </c>
      <c r="G23" s="51">
        <v>64</v>
      </c>
      <c r="H23" s="51">
        <v>64</v>
      </c>
      <c r="I23" s="51" t="s">
        <v>228</v>
      </c>
      <c r="J23" s="62" t="s">
        <v>44</v>
      </c>
      <c r="K23" s="150" t="s">
        <v>44</v>
      </c>
      <c r="L23" s="150">
        <v>10</v>
      </c>
      <c r="M23" s="150">
        <v>15</v>
      </c>
      <c r="N23" s="150">
        <v>15</v>
      </c>
      <c r="O23" s="145">
        <v>15</v>
      </c>
      <c r="P23" s="146">
        <v>9</v>
      </c>
      <c r="Q23" s="146" t="s">
        <v>44</v>
      </c>
      <c r="R23" s="146" t="s">
        <v>44</v>
      </c>
      <c r="S23" s="146" t="s">
        <v>44</v>
      </c>
      <c r="T23" s="146" t="s">
        <v>44</v>
      </c>
      <c r="U23" s="146" t="s">
        <v>44</v>
      </c>
      <c r="V23" s="146" t="s">
        <v>44</v>
      </c>
      <c r="W23" s="146" t="s">
        <v>44</v>
      </c>
      <c r="X23" s="146" t="s">
        <v>44</v>
      </c>
      <c r="Y23" s="146" t="s">
        <v>44</v>
      </c>
      <c r="Z23" s="146" t="s">
        <v>44</v>
      </c>
      <c r="AA23" s="146" t="s">
        <v>44</v>
      </c>
      <c r="AB23" s="53">
        <f t="shared" si="1"/>
        <v>64</v>
      </c>
      <c r="AC23" s="52">
        <f>SUM(K23:O23)</f>
        <v>55</v>
      </c>
    </row>
    <row r="24" spans="1:29">
      <c r="A24" s="43" t="s">
        <v>44</v>
      </c>
      <c r="B24" s="50" t="s">
        <v>261</v>
      </c>
      <c r="C24" s="51" t="s">
        <v>262</v>
      </c>
      <c r="D24" s="51" t="s">
        <v>263</v>
      </c>
      <c r="E24" s="51" t="s">
        <v>264</v>
      </c>
      <c r="F24" s="51" t="s">
        <v>219</v>
      </c>
      <c r="G24" s="51">
        <v>16</v>
      </c>
      <c r="H24" s="51">
        <v>16</v>
      </c>
      <c r="I24" s="51" t="s">
        <v>228</v>
      </c>
      <c r="J24" s="62" t="s">
        <v>44</v>
      </c>
      <c r="K24" s="41"/>
      <c r="L24" s="149">
        <v>8</v>
      </c>
      <c r="M24" s="150">
        <v>8</v>
      </c>
      <c r="N24" s="150" t="s">
        <v>44</v>
      </c>
      <c r="O24" s="145" t="s">
        <v>44</v>
      </c>
      <c r="P24" s="146" t="s">
        <v>44</v>
      </c>
      <c r="Q24" s="146" t="s">
        <v>44</v>
      </c>
      <c r="R24" s="146" t="s">
        <v>44</v>
      </c>
      <c r="S24" s="146" t="s">
        <v>44</v>
      </c>
      <c r="T24" s="146" t="s">
        <v>44</v>
      </c>
      <c r="U24" s="146" t="s">
        <v>44</v>
      </c>
      <c r="V24" s="146" t="s">
        <v>44</v>
      </c>
      <c r="W24" s="146" t="s">
        <v>44</v>
      </c>
      <c r="X24" s="146" t="s">
        <v>44</v>
      </c>
      <c r="Y24" s="146" t="s">
        <v>44</v>
      </c>
      <c r="Z24" s="146" t="s">
        <v>44</v>
      </c>
      <c r="AA24" s="146" t="s">
        <v>44</v>
      </c>
      <c r="AB24" s="53">
        <f t="shared" si="1"/>
        <v>16</v>
      </c>
      <c r="AC24" s="52">
        <f>SUM(L24:O24)</f>
        <v>16</v>
      </c>
    </row>
    <row r="25" spans="1:29">
      <c r="A25" s="43" t="s">
        <v>44</v>
      </c>
      <c r="B25" s="50" t="s">
        <v>265</v>
      </c>
      <c r="C25" s="51" t="s">
        <v>266</v>
      </c>
      <c r="D25" s="51" t="s">
        <v>44</v>
      </c>
      <c r="E25" s="51" t="s">
        <v>44</v>
      </c>
      <c r="F25" s="51" t="s">
        <v>44</v>
      </c>
      <c r="G25" s="51">
        <v>11</v>
      </c>
      <c r="H25" s="51">
        <v>11</v>
      </c>
      <c r="I25" s="51" t="s">
        <v>44</v>
      </c>
      <c r="J25" s="62" t="s">
        <v>44</v>
      </c>
      <c r="K25" s="149" t="s">
        <v>44</v>
      </c>
      <c r="L25" s="150" t="s">
        <v>44</v>
      </c>
      <c r="M25" s="150" t="s">
        <v>44</v>
      </c>
      <c r="N25" s="150" t="s">
        <v>44</v>
      </c>
      <c r="O25" s="145">
        <v>5</v>
      </c>
      <c r="P25" s="146">
        <v>6</v>
      </c>
      <c r="Q25" s="146"/>
      <c r="R25" s="146" t="s">
        <v>44</v>
      </c>
      <c r="S25" s="146" t="s">
        <v>44</v>
      </c>
      <c r="T25" s="146" t="s">
        <v>44</v>
      </c>
      <c r="U25" s="146" t="s">
        <v>44</v>
      </c>
      <c r="V25" s="146" t="s">
        <v>44</v>
      </c>
      <c r="W25" s="146" t="s">
        <v>44</v>
      </c>
      <c r="X25" s="146" t="s">
        <v>44</v>
      </c>
      <c r="Y25" s="146" t="s">
        <v>44</v>
      </c>
      <c r="Z25" s="146" t="s">
        <v>44</v>
      </c>
      <c r="AA25" s="146" t="s">
        <v>44</v>
      </c>
      <c r="AB25" s="53">
        <f t="shared" si="1"/>
        <v>11</v>
      </c>
      <c r="AC25" s="52">
        <f t="shared" si="0"/>
        <v>5</v>
      </c>
    </row>
    <row r="26" spans="1:29">
      <c r="A26" s="43"/>
      <c r="B26" s="50" t="s">
        <v>146</v>
      </c>
      <c r="C26" s="51" t="s">
        <v>267</v>
      </c>
      <c r="D26" s="51"/>
      <c r="E26" s="51"/>
      <c r="F26" s="51"/>
      <c r="G26" s="51">
        <v>13</v>
      </c>
      <c r="H26" s="51">
        <v>13</v>
      </c>
      <c r="I26" s="51"/>
      <c r="J26" s="62"/>
      <c r="K26" s="149"/>
      <c r="L26" s="150"/>
      <c r="M26" s="150"/>
      <c r="N26" s="150"/>
      <c r="O26" s="145"/>
      <c r="P26" s="146">
        <v>6</v>
      </c>
      <c r="Q26" s="146">
        <v>7</v>
      </c>
      <c r="R26" s="146"/>
      <c r="S26" s="146"/>
      <c r="T26" s="146"/>
      <c r="U26" s="146"/>
      <c r="V26" s="146"/>
      <c r="W26" s="146"/>
      <c r="X26" s="146"/>
      <c r="Y26" s="146"/>
      <c r="Z26" s="146"/>
      <c r="AA26" s="146"/>
      <c r="AB26" s="53">
        <f t="shared" si="1"/>
        <v>13</v>
      </c>
      <c r="AC26" s="52">
        <v>0</v>
      </c>
    </row>
    <row r="27" spans="1:29">
      <c r="A27" s="173" t="s">
        <v>44</v>
      </c>
      <c r="B27" s="174" t="s">
        <v>268</v>
      </c>
      <c r="C27" s="175"/>
      <c r="D27" s="175"/>
      <c r="E27" s="175"/>
      <c r="F27" s="175"/>
      <c r="G27" s="175"/>
      <c r="H27" s="175"/>
      <c r="I27" s="176" t="s">
        <v>44</v>
      </c>
      <c r="J27" s="177">
        <f t="shared" ref="J27:AC27" si="2">SUM(J3:J26)</f>
        <v>0</v>
      </c>
      <c r="K27" s="177">
        <f t="shared" si="2"/>
        <v>0</v>
      </c>
      <c r="L27" s="177">
        <f t="shared" si="2"/>
        <v>28</v>
      </c>
      <c r="M27" s="177">
        <f t="shared" si="2"/>
        <v>138</v>
      </c>
      <c r="N27" s="177">
        <f t="shared" si="2"/>
        <v>165</v>
      </c>
      <c r="O27" s="177">
        <f t="shared" si="2"/>
        <v>179</v>
      </c>
      <c r="P27" s="177">
        <f t="shared" si="2"/>
        <v>272</v>
      </c>
      <c r="Q27" s="177">
        <f t="shared" si="2"/>
        <v>297</v>
      </c>
      <c r="R27" s="177">
        <f t="shared" si="2"/>
        <v>297</v>
      </c>
      <c r="S27" s="177">
        <f t="shared" si="2"/>
        <v>220</v>
      </c>
      <c r="T27" s="177">
        <f t="shared" si="2"/>
        <v>200</v>
      </c>
      <c r="U27" s="177">
        <f t="shared" si="2"/>
        <v>225</v>
      </c>
      <c r="V27" s="177">
        <f t="shared" si="2"/>
        <v>225</v>
      </c>
      <c r="W27" s="177">
        <f t="shared" si="2"/>
        <v>150</v>
      </c>
      <c r="X27" s="177">
        <f t="shared" si="2"/>
        <v>240</v>
      </c>
      <c r="Y27" s="177">
        <f t="shared" si="2"/>
        <v>240</v>
      </c>
      <c r="Z27" s="177">
        <f t="shared" si="2"/>
        <v>190</v>
      </c>
      <c r="AA27" s="177">
        <f t="shared" si="2"/>
        <v>2030</v>
      </c>
      <c r="AB27" s="177">
        <f t="shared" si="2"/>
        <v>3066</v>
      </c>
      <c r="AC27" s="177">
        <f t="shared" si="2"/>
        <v>485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602E5-53C2-4B24-9628-0B786637BA28}">
  <dimension ref="A1:AC6"/>
  <sheetViews>
    <sheetView workbookViewId="0"/>
  </sheetViews>
  <sheetFormatPr defaultRowHeight="15"/>
  <cols>
    <col min="2" max="2" width="17.5703125" bestFit="1" customWidth="1"/>
    <col min="3" max="3" width="14.42578125" bestFit="1" customWidth="1"/>
    <col min="4" max="4" width="19" bestFit="1" customWidth="1"/>
    <col min="5" max="5" width="27.42578125" bestFit="1" customWidth="1"/>
    <col min="10" max="10" width="10.42578125" customWidth="1"/>
  </cols>
  <sheetData>
    <row r="1" spans="1:29" ht="18.75">
      <c r="A1" s="178" t="s">
        <v>2653</v>
      </c>
      <c r="B1" s="42"/>
      <c r="C1" s="42"/>
      <c r="D1" s="42"/>
      <c r="E1" s="42"/>
      <c r="F1" s="43" t="s">
        <v>44</v>
      </c>
      <c r="G1" s="43" t="s">
        <v>44</v>
      </c>
      <c r="H1" s="43" t="s">
        <v>44</v>
      </c>
      <c r="I1" s="43" t="s">
        <v>44</v>
      </c>
      <c r="J1" s="43" t="s">
        <v>44</v>
      </c>
      <c r="K1" s="43" t="s">
        <v>44</v>
      </c>
      <c r="L1" s="43" t="s">
        <v>44</v>
      </c>
      <c r="M1" s="43" t="s">
        <v>44</v>
      </c>
      <c r="N1" s="43" t="s">
        <v>44</v>
      </c>
      <c r="O1" s="43" t="s">
        <v>44</v>
      </c>
      <c r="P1" s="43" t="s">
        <v>44</v>
      </c>
      <c r="Q1" s="43" t="s">
        <v>44</v>
      </c>
      <c r="R1" s="43" t="s">
        <v>44</v>
      </c>
      <c r="S1" s="43" t="s">
        <v>44</v>
      </c>
      <c r="T1" s="43" t="s">
        <v>44</v>
      </c>
      <c r="U1" s="43" t="s">
        <v>44</v>
      </c>
      <c r="V1" s="43" t="s">
        <v>44</v>
      </c>
      <c r="W1" s="43" t="s">
        <v>44</v>
      </c>
      <c r="X1" s="43" t="s">
        <v>44</v>
      </c>
      <c r="Y1" s="43" t="s">
        <v>44</v>
      </c>
      <c r="Z1" s="43" t="s">
        <v>44</v>
      </c>
      <c r="AA1" s="43" t="s">
        <v>44</v>
      </c>
      <c r="AB1" s="43" t="s">
        <v>44</v>
      </c>
      <c r="AC1" s="43" t="s">
        <v>44</v>
      </c>
    </row>
    <row r="2" spans="1:29" ht="71.25">
      <c r="A2" s="43" t="s">
        <v>44</v>
      </c>
      <c r="B2" s="44" t="s">
        <v>45</v>
      </c>
      <c r="C2" s="45" t="s">
        <v>46</v>
      </c>
      <c r="D2" s="46" t="s">
        <v>47</v>
      </c>
      <c r="E2" s="46" t="s">
        <v>48</v>
      </c>
      <c r="F2" s="46" t="s">
        <v>49</v>
      </c>
      <c r="G2" s="45" t="s">
        <v>50</v>
      </c>
      <c r="H2" s="45" t="s">
        <v>51</v>
      </c>
      <c r="I2" s="46" t="s">
        <v>52</v>
      </c>
      <c r="J2" s="47" t="s">
        <v>53</v>
      </c>
      <c r="K2" s="68" t="s">
        <v>4</v>
      </c>
      <c r="L2" s="48" t="s">
        <v>5</v>
      </c>
      <c r="M2" s="48" t="s">
        <v>6</v>
      </c>
      <c r="N2" s="48" t="s">
        <v>7</v>
      </c>
      <c r="O2" s="48" t="s">
        <v>8</v>
      </c>
      <c r="P2" s="70" t="s">
        <v>9</v>
      </c>
      <c r="Q2" s="46" t="s">
        <v>10</v>
      </c>
      <c r="R2" s="46" t="s">
        <v>11</v>
      </c>
      <c r="S2" s="46" t="s">
        <v>12</v>
      </c>
      <c r="T2" s="46" t="s">
        <v>13</v>
      </c>
      <c r="U2" s="46" t="s">
        <v>14</v>
      </c>
      <c r="V2" s="46" t="s">
        <v>15</v>
      </c>
      <c r="W2" s="46" t="s">
        <v>16</v>
      </c>
      <c r="X2" s="46" t="s">
        <v>17</v>
      </c>
      <c r="Y2" s="46" t="s">
        <v>18</v>
      </c>
      <c r="Z2" s="46" t="s">
        <v>19</v>
      </c>
      <c r="AA2" s="46" t="s">
        <v>54</v>
      </c>
      <c r="AB2" s="47" t="s">
        <v>216</v>
      </c>
      <c r="AC2" s="49" t="s">
        <v>56</v>
      </c>
    </row>
    <row r="3" spans="1:29" ht="16.5" customHeight="1">
      <c r="A3" s="43" t="s">
        <v>44</v>
      </c>
      <c r="B3" s="2" t="s">
        <v>269</v>
      </c>
      <c r="C3" s="2"/>
      <c r="D3" s="2" t="s">
        <v>270</v>
      </c>
      <c r="E3" s="4" t="s">
        <v>271</v>
      </c>
      <c r="F3" s="2" t="s">
        <v>272</v>
      </c>
      <c r="G3" s="2">
        <v>69</v>
      </c>
      <c r="H3" s="2">
        <v>69</v>
      </c>
      <c r="I3" s="51" t="s">
        <v>273</v>
      </c>
      <c r="J3" s="51" t="s">
        <v>44</v>
      </c>
      <c r="K3" s="69"/>
      <c r="L3" s="69">
        <v>9</v>
      </c>
      <c r="M3" s="69">
        <v>20</v>
      </c>
      <c r="N3" s="69">
        <v>20</v>
      </c>
      <c r="O3" s="69">
        <v>20</v>
      </c>
      <c r="P3" s="51" t="s">
        <v>44</v>
      </c>
      <c r="Q3" s="51" t="s">
        <v>44</v>
      </c>
      <c r="R3" s="51" t="s">
        <v>44</v>
      </c>
      <c r="S3" s="51" t="s">
        <v>44</v>
      </c>
      <c r="T3" s="51" t="s">
        <v>44</v>
      </c>
      <c r="U3" s="51" t="s">
        <v>44</v>
      </c>
      <c r="V3" s="51" t="s">
        <v>44</v>
      </c>
      <c r="W3" s="51" t="s">
        <v>44</v>
      </c>
      <c r="X3" s="51" t="s">
        <v>44</v>
      </c>
      <c r="Y3" s="51" t="s">
        <v>44</v>
      </c>
      <c r="Z3" s="51" t="s">
        <v>44</v>
      </c>
      <c r="AA3" s="51" t="s">
        <v>44</v>
      </c>
      <c r="AB3" s="73">
        <f>SUM(K3:Z3)</f>
        <v>69</v>
      </c>
      <c r="AC3" s="69">
        <f>SUM(K3:O3)</f>
        <v>69</v>
      </c>
    </row>
    <row r="4" spans="1:29">
      <c r="A4" s="43" t="s">
        <v>44</v>
      </c>
      <c r="B4" s="50" t="s">
        <v>274</v>
      </c>
      <c r="C4" s="62" t="s">
        <v>44</v>
      </c>
      <c r="D4" s="51" t="s">
        <v>275</v>
      </c>
      <c r="E4" s="51" t="s">
        <v>276</v>
      </c>
      <c r="F4" s="51" t="s">
        <v>44</v>
      </c>
      <c r="G4" s="51">
        <v>4</v>
      </c>
      <c r="H4" s="51">
        <v>4</v>
      </c>
      <c r="I4" s="51" t="s">
        <v>44</v>
      </c>
      <c r="J4" s="51" t="s">
        <v>44</v>
      </c>
      <c r="K4" s="69"/>
      <c r="L4" s="69">
        <v>1</v>
      </c>
      <c r="M4" s="69">
        <v>1</v>
      </c>
      <c r="N4" s="69">
        <v>1</v>
      </c>
      <c r="O4" s="69">
        <v>1</v>
      </c>
      <c r="P4" s="51" t="s">
        <v>44</v>
      </c>
      <c r="Q4" s="51" t="s">
        <v>44</v>
      </c>
      <c r="R4" s="51" t="s">
        <v>44</v>
      </c>
      <c r="S4" s="51" t="s">
        <v>44</v>
      </c>
      <c r="T4" s="51" t="s">
        <v>44</v>
      </c>
      <c r="U4" s="51" t="s">
        <v>44</v>
      </c>
      <c r="V4" s="51" t="s">
        <v>44</v>
      </c>
      <c r="W4" s="51" t="s">
        <v>44</v>
      </c>
      <c r="X4" s="51" t="s">
        <v>44</v>
      </c>
      <c r="Y4" s="51" t="s">
        <v>44</v>
      </c>
      <c r="Z4" s="51" t="s">
        <v>44</v>
      </c>
      <c r="AA4" s="51" t="s">
        <v>44</v>
      </c>
      <c r="AB4" s="73">
        <f t="shared" ref="AB4:AB5" si="0">SUM(K4:Z4)</f>
        <v>4</v>
      </c>
      <c r="AC4" s="69">
        <f>SUM(K4:O4)</f>
        <v>4</v>
      </c>
    </row>
    <row r="5" spans="1:29">
      <c r="A5" s="43" t="s">
        <v>44</v>
      </c>
      <c r="B5" s="60" t="s">
        <v>277</v>
      </c>
      <c r="C5" s="165" t="s">
        <v>44</v>
      </c>
      <c r="D5" s="76" t="s">
        <v>278</v>
      </c>
      <c r="E5" s="76" t="s">
        <v>279</v>
      </c>
      <c r="F5" s="76" t="s">
        <v>44</v>
      </c>
      <c r="G5" s="51">
        <v>5</v>
      </c>
      <c r="H5" s="51">
        <v>5</v>
      </c>
      <c r="I5" s="51" t="s">
        <v>44</v>
      </c>
      <c r="J5" s="51" t="s">
        <v>44</v>
      </c>
      <c r="K5" s="69"/>
      <c r="L5" s="69">
        <v>1</v>
      </c>
      <c r="M5" s="69">
        <v>2</v>
      </c>
      <c r="N5" s="69">
        <v>2</v>
      </c>
      <c r="O5" s="69" t="s">
        <v>44</v>
      </c>
      <c r="P5" s="51" t="s">
        <v>44</v>
      </c>
      <c r="Q5" s="51" t="s">
        <v>44</v>
      </c>
      <c r="R5" s="51" t="s">
        <v>44</v>
      </c>
      <c r="S5" s="51" t="s">
        <v>44</v>
      </c>
      <c r="T5" s="51" t="s">
        <v>44</v>
      </c>
      <c r="U5" s="51" t="s">
        <v>44</v>
      </c>
      <c r="V5" s="51" t="s">
        <v>44</v>
      </c>
      <c r="W5" s="51" t="s">
        <v>44</v>
      </c>
      <c r="X5" s="51" t="s">
        <v>44</v>
      </c>
      <c r="Y5" s="51" t="s">
        <v>44</v>
      </c>
      <c r="Z5" s="51" t="s">
        <v>44</v>
      </c>
      <c r="AA5" s="51" t="s">
        <v>44</v>
      </c>
      <c r="AB5" s="73">
        <f t="shared" si="0"/>
        <v>5</v>
      </c>
      <c r="AC5" s="69">
        <f>SUM(K5:O5)</f>
        <v>5</v>
      </c>
    </row>
    <row r="6" spans="1:29">
      <c r="A6" s="43" t="s">
        <v>44</v>
      </c>
      <c r="B6" s="200" t="s">
        <v>280</v>
      </c>
      <c r="C6" s="201"/>
      <c r="D6" s="201"/>
      <c r="E6" s="201"/>
      <c r="F6" s="202"/>
      <c r="G6" s="72">
        <f>SUM(G3:G5)</f>
        <v>78</v>
      </c>
      <c r="H6" s="72">
        <f>SUM(H3:H5)</f>
        <v>78</v>
      </c>
      <c r="I6" s="74" t="s">
        <v>44</v>
      </c>
      <c r="J6" s="75">
        <f>SUM(J3:J5)</f>
        <v>0</v>
      </c>
      <c r="K6" s="75">
        <f>SUM(K3:K5)</f>
        <v>0</v>
      </c>
      <c r="L6" s="75">
        <f t="shared" ref="L6:AA6" si="1">SUM(L3:L5)</f>
        <v>11</v>
      </c>
      <c r="M6" s="75">
        <f t="shared" si="1"/>
        <v>23</v>
      </c>
      <c r="N6" s="75">
        <f t="shared" si="1"/>
        <v>23</v>
      </c>
      <c r="O6" s="75">
        <f t="shared" si="1"/>
        <v>21</v>
      </c>
      <c r="P6" s="75">
        <f t="shared" si="1"/>
        <v>0</v>
      </c>
      <c r="Q6" s="75">
        <f t="shared" si="1"/>
        <v>0</v>
      </c>
      <c r="R6" s="75">
        <f t="shared" si="1"/>
        <v>0</v>
      </c>
      <c r="S6" s="75">
        <f t="shared" si="1"/>
        <v>0</v>
      </c>
      <c r="T6" s="75">
        <f t="shared" si="1"/>
        <v>0</v>
      </c>
      <c r="U6" s="75">
        <f t="shared" si="1"/>
        <v>0</v>
      </c>
      <c r="V6" s="75">
        <f t="shared" si="1"/>
        <v>0</v>
      </c>
      <c r="W6" s="75">
        <f t="shared" si="1"/>
        <v>0</v>
      </c>
      <c r="X6" s="75">
        <f t="shared" si="1"/>
        <v>0</v>
      </c>
      <c r="Y6" s="75">
        <f t="shared" si="1"/>
        <v>0</v>
      </c>
      <c r="Z6" s="75">
        <f t="shared" si="1"/>
        <v>0</v>
      </c>
      <c r="AA6" s="75">
        <f t="shared" si="1"/>
        <v>0</v>
      </c>
      <c r="AB6" s="85">
        <f>SUM(AB3:AB5)</f>
        <v>78</v>
      </c>
      <c r="AC6" s="84">
        <f>SUM(AC3:AC5)</f>
        <v>78</v>
      </c>
    </row>
  </sheetData>
  <mergeCells count="1">
    <mergeCell ref="B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9502-6A1C-4470-B187-E48D7B54A3EE}">
  <dimension ref="A1:AC10"/>
  <sheetViews>
    <sheetView zoomScaleNormal="100" workbookViewId="0"/>
  </sheetViews>
  <sheetFormatPr defaultRowHeight="15"/>
  <cols>
    <col min="2" max="2" width="11.28515625" customWidth="1"/>
    <col min="4" max="4" width="19" bestFit="1" customWidth="1"/>
    <col min="5" max="5" width="55.7109375" bestFit="1" customWidth="1"/>
    <col min="10" max="10" width="10.42578125" customWidth="1"/>
  </cols>
  <sheetData>
    <row r="1" spans="1:29" ht="18.75">
      <c r="A1" s="178" t="s">
        <v>2654</v>
      </c>
      <c r="B1" s="42"/>
      <c r="C1" s="42"/>
      <c r="D1" s="42"/>
      <c r="E1" s="42"/>
      <c r="F1" s="43" t="s">
        <v>44</v>
      </c>
      <c r="G1" s="43" t="s">
        <v>44</v>
      </c>
      <c r="H1" s="43" t="s">
        <v>44</v>
      </c>
      <c r="I1" s="43" t="s">
        <v>44</v>
      </c>
      <c r="J1" s="43" t="s">
        <v>44</v>
      </c>
      <c r="K1" s="43" t="s">
        <v>44</v>
      </c>
      <c r="L1" s="43" t="s">
        <v>44</v>
      </c>
      <c r="M1" s="43" t="s">
        <v>44</v>
      </c>
      <c r="N1" s="43" t="s">
        <v>44</v>
      </c>
      <c r="O1" s="43" t="s">
        <v>44</v>
      </c>
      <c r="P1" s="43" t="s">
        <v>44</v>
      </c>
      <c r="Q1" s="43" t="s">
        <v>44</v>
      </c>
      <c r="R1" s="43" t="s">
        <v>44</v>
      </c>
      <c r="S1" s="43" t="s">
        <v>44</v>
      </c>
      <c r="T1" s="43" t="s">
        <v>44</v>
      </c>
      <c r="U1" s="43" t="s">
        <v>44</v>
      </c>
      <c r="V1" s="43" t="s">
        <v>44</v>
      </c>
      <c r="W1" s="43" t="s">
        <v>44</v>
      </c>
      <c r="X1" s="43" t="s">
        <v>44</v>
      </c>
      <c r="Y1" s="43" t="s">
        <v>44</v>
      </c>
      <c r="Z1" s="43" t="s">
        <v>44</v>
      </c>
      <c r="AA1" s="43" t="s">
        <v>44</v>
      </c>
      <c r="AB1" s="43" t="s">
        <v>44</v>
      </c>
      <c r="AC1" s="43" t="s">
        <v>44</v>
      </c>
    </row>
    <row r="2" spans="1:29" ht="71.25">
      <c r="A2" s="43" t="s">
        <v>44</v>
      </c>
      <c r="B2" s="44" t="s">
        <v>45</v>
      </c>
      <c r="C2" s="45" t="s">
        <v>46</v>
      </c>
      <c r="D2" s="46" t="s">
        <v>47</v>
      </c>
      <c r="E2" s="46" t="s">
        <v>48</v>
      </c>
      <c r="F2" s="46" t="s">
        <v>49</v>
      </c>
      <c r="G2" s="45" t="s">
        <v>50</v>
      </c>
      <c r="H2" s="45" t="s">
        <v>51</v>
      </c>
      <c r="I2" s="46" t="s">
        <v>52</v>
      </c>
      <c r="J2" s="47" t="s">
        <v>53</v>
      </c>
      <c r="K2" s="68" t="s">
        <v>4</v>
      </c>
      <c r="L2" s="48" t="s">
        <v>5</v>
      </c>
      <c r="M2" s="48" t="s">
        <v>6</v>
      </c>
      <c r="N2" s="48" t="s">
        <v>7</v>
      </c>
      <c r="O2" s="48" t="s">
        <v>8</v>
      </c>
      <c r="P2" s="70" t="s">
        <v>9</v>
      </c>
      <c r="Q2" s="46" t="s">
        <v>10</v>
      </c>
      <c r="R2" s="46" t="s">
        <v>11</v>
      </c>
      <c r="S2" s="46" t="s">
        <v>12</v>
      </c>
      <c r="T2" s="46" t="s">
        <v>13</v>
      </c>
      <c r="U2" s="46" t="s">
        <v>14</v>
      </c>
      <c r="V2" s="46" t="s">
        <v>15</v>
      </c>
      <c r="W2" s="46" t="s">
        <v>16</v>
      </c>
      <c r="X2" s="46" t="s">
        <v>17</v>
      </c>
      <c r="Y2" s="46" t="s">
        <v>18</v>
      </c>
      <c r="Z2" s="46" t="s">
        <v>19</v>
      </c>
      <c r="AA2" s="46" t="s">
        <v>54</v>
      </c>
      <c r="AB2" s="139" t="s">
        <v>281</v>
      </c>
      <c r="AC2" s="49" t="s">
        <v>56</v>
      </c>
    </row>
    <row r="3" spans="1:29">
      <c r="A3" s="43" t="s">
        <v>44</v>
      </c>
      <c r="B3" s="50" t="s">
        <v>282</v>
      </c>
      <c r="C3" s="51" t="s">
        <v>44</v>
      </c>
      <c r="D3" s="51" t="s">
        <v>44</v>
      </c>
      <c r="E3" s="51" t="s">
        <v>283</v>
      </c>
      <c r="F3" s="51" t="s">
        <v>44</v>
      </c>
      <c r="G3" s="51">
        <v>4</v>
      </c>
      <c r="H3" s="51">
        <v>4</v>
      </c>
      <c r="I3" s="51" t="s">
        <v>44</v>
      </c>
      <c r="J3" s="51" t="s">
        <v>44</v>
      </c>
      <c r="K3" s="69" t="s">
        <v>44</v>
      </c>
      <c r="L3" s="69" t="s">
        <v>44</v>
      </c>
      <c r="M3" s="69" t="s">
        <v>44</v>
      </c>
      <c r="N3" s="69" t="s">
        <v>44</v>
      </c>
      <c r="O3" s="69" t="s">
        <v>44</v>
      </c>
      <c r="P3" s="51">
        <v>2</v>
      </c>
      <c r="Q3" s="51">
        <v>2</v>
      </c>
      <c r="R3" s="51" t="s">
        <v>44</v>
      </c>
      <c r="S3" s="51" t="s">
        <v>44</v>
      </c>
      <c r="T3" s="51" t="s">
        <v>44</v>
      </c>
      <c r="U3" s="51" t="s">
        <v>44</v>
      </c>
      <c r="V3" s="51" t="s">
        <v>44</v>
      </c>
      <c r="W3" s="51" t="s">
        <v>44</v>
      </c>
      <c r="X3" s="51" t="s">
        <v>44</v>
      </c>
      <c r="Y3" s="51" t="s">
        <v>44</v>
      </c>
      <c r="Z3" s="51" t="s">
        <v>44</v>
      </c>
      <c r="AA3" s="51" t="s">
        <v>44</v>
      </c>
      <c r="AB3" s="51">
        <f>SUM(K3:Z3)</f>
        <v>4</v>
      </c>
      <c r="AC3" s="69">
        <f>SUM(K3:O3)</f>
        <v>0</v>
      </c>
    </row>
    <row r="4" spans="1:29">
      <c r="A4" s="43" t="s">
        <v>44</v>
      </c>
      <c r="B4" s="50" t="s">
        <v>265</v>
      </c>
      <c r="C4" s="51" t="s">
        <v>44</v>
      </c>
      <c r="D4" s="51" t="s">
        <v>44</v>
      </c>
      <c r="E4" s="51" t="s">
        <v>284</v>
      </c>
      <c r="F4" s="51" t="s">
        <v>44</v>
      </c>
      <c r="G4" s="51">
        <v>5</v>
      </c>
      <c r="H4" s="51">
        <v>5</v>
      </c>
      <c r="I4" s="51" t="s">
        <v>44</v>
      </c>
      <c r="J4" s="51" t="s">
        <v>44</v>
      </c>
      <c r="K4" s="69" t="s">
        <v>44</v>
      </c>
      <c r="L4" s="69" t="s">
        <v>44</v>
      </c>
      <c r="M4" s="69" t="s">
        <v>44</v>
      </c>
      <c r="N4" s="69" t="s">
        <v>44</v>
      </c>
      <c r="O4" s="69" t="s">
        <v>44</v>
      </c>
      <c r="P4" s="51" t="s">
        <v>44</v>
      </c>
      <c r="Q4" s="51" t="s">
        <v>44</v>
      </c>
      <c r="R4" s="51">
        <v>2</v>
      </c>
      <c r="S4" s="51">
        <v>3</v>
      </c>
      <c r="T4" s="51" t="s">
        <v>44</v>
      </c>
      <c r="U4" s="51" t="s">
        <v>44</v>
      </c>
      <c r="V4" s="51" t="s">
        <v>44</v>
      </c>
      <c r="W4" s="51" t="s">
        <v>44</v>
      </c>
      <c r="X4" s="51" t="s">
        <v>44</v>
      </c>
      <c r="Y4" s="51" t="s">
        <v>44</v>
      </c>
      <c r="Z4" s="51" t="s">
        <v>44</v>
      </c>
      <c r="AA4" s="51" t="s">
        <v>44</v>
      </c>
      <c r="AB4" s="51">
        <f t="shared" ref="AB4:AB9" si="0">SUM(K4:Z4)</f>
        <v>5</v>
      </c>
      <c r="AC4" s="69">
        <f t="shared" ref="AC4:AC9" si="1">SUM(K4:O4)</f>
        <v>0</v>
      </c>
    </row>
    <row r="5" spans="1:29">
      <c r="A5" s="43" t="s">
        <v>44</v>
      </c>
      <c r="B5" s="50" t="s">
        <v>265</v>
      </c>
      <c r="C5" s="51" t="s">
        <v>44</v>
      </c>
      <c r="D5" s="51" t="s">
        <v>44</v>
      </c>
      <c r="E5" s="51" t="s">
        <v>285</v>
      </c>
      <c r="F5" s="51" t="s">
        <v>44</v>
      </c>
      <c r="G5" s="51">
        <v>20</v>
      </c>
      <c r="H5" s="51">
        <v>20</v>
      </c>
      <c r="I5" s="51" t="s">
        <v>44</v>
      </c>
      <c r="J5" s="51" t="s">
        <v>44</v>
      </c>
      <c r="K5" s="69" t="s">
        <v>44</v>
      </c>
      <c r="L5" s="69" t="s">
        <v>44</v>
      </c>
      <c r="M5" s="69" t="s">
        <v>44</v>
      </c>
      <c r="N5" s="69" t="s">
        <v>44</v>
      </c>
      <c r="O5" s="69" t="s">
        <v>44</v>
      </c>
      <c r="P5" s="51" t="s">
        <v>44</v>
      </c>
      <c r="Q5" s="51">
        <v>5</v>
      </c>
      <c r="R5" s="51">
        <v>5</v>
      </c>
      <c r="S5" s="51">
        <v>5</v>
      </c>
      <c r="T5" s="51">
        <v>5</v>
      </c>
      <c r="U5" s="51" t="s">
        <v>44</v>
      </c>
      <c r="V5" s="51" t="s">
        <v>44</v>
      </c>
      <c r="W5" s="51" t="s">
        <v>44</v>
      </c>
      <c r="X5" s="51" t="s">
        <v>44</v>
      </c>
      <c r="Y5" s="51" t="s">
        <v>44</v>
      </c>
      <c r="Z5" s="51" t="s">
        <v>44</v>
      </c>
      <c r="AA5" s="51" t="s">
        <v>44</v>
      </c>
      <c r="AB5" s="51">
        <f t="shared" si="0"/>
        <v>20</v>
      </c>
      <c r="AC5" s="69">
        <f t="shared" si="1"/>
        <v>0</v>
      </c>
    </row>
    <row r="6" spans="1:29">
      <c r="A6" s="43" t="s">
        <v>44</v>
      </c>
      <c r="B6" s="50" t="s">
        <v>274</v>
      </c>
      <c r="C6" s="51" t="s">
        <v>44</v>
      </c>
      <c r="D6" s="51" t="s">
        <v>44</v>
      </c>
      <c r="E6" s="51" t="s">
        <v>286</v>
      </c>
      <c r="F6" s="51" t="s">
        <v>44</v>
      </c>
      <c r="G6" s="51">
        <v>20</v>
      </c>
      <c r="H6" s="51">
        <v>20</v>
      </c>
      <c r="I6" s="51" t="s">
        <v>44</v>
      </c>
      <c r="J6" s="51" t="s">
        <v>44</v>
      </c>
      <c r="K6" s="69" t="s">
        <v>44</v>
      </c>
      <c r="L6" s="69" t="s">
        <v>44</v>
      </c>
      <c r="M6" s="69" t="s">
        <v>44</v>
      </c>
      <c r="N6" s="69" t="s">
        <v>44</v>
      </c>
      <c r="O6" s="69" t="s">
        <v>44</v>
      </c>
      <c r="P6" s="51" t="s">
        <v>44</v>
      </c>
      <c r="Q6" s="51">
        <v>5</v>
      </c>
      <c r="R6" s="51">
        <v>5</v>
      </c>
      <c r="S6" s="51">
        <v>5</v>
      </c>
      <c r="T6" s="51">
        <v>5</v>
      </c>
      <c r="U6" s="51" t="s">
        <v>44</v>
      </c>
      <c r="V6" s="51" t="s">
        <v>44</v>
      </c>
      <c r="W6" s="51" t="s">
        <v>44</v>
      </c>
      <c r="X6" s="51" t="s">
        <v>44</v>
      </c>
      <c r="Y6" s="51" t="s">
        <v>44</v>
      </c>
      <c r="Z6" s="51" t="s">
        <v>44</v>
      </c>
      <c r="AA6" s="51" t="s">
        <v>44</v>
      </c>
      <c r="AB6" s="51">
        <f t="shared" si="0"/>
        <v>20</v>
      </c>
      <c r="AC6" s="69">
        <f t="shared" si="1"/>
        <v>0</v>
      </c>
    </row>
    <row r="7" spans="1:29">
      <c r="A7" s="43" t="s">
        <v>44</v>
      </c>
      <c r="B7" s="50" t="s">
        <v>274</v>
      </c>
      <c r="C7" s="51" t="s">
        <v>44</v>
      </c>
      <c r="D7" s="51" t="s">
        <v>44</v>
      </c>
      <c r="E7" s="51" t="s">
        <v>287</v>
      </c>
      <c r="F7" s="51" t="s">
        <v>44</v>
      </c>
      <c r="G7" s="51">
        <v>3</v>
      </c>
      <c r="H7" s="51">
        <v>3</v>
      </c>
      <c r="I7" s="51" t="s">
        <v>44</v>
      </c>
      <c r="J7" s="51" t="s">
        <v>44</v>
      </c>
      <c r="K7" s="69" t="s">
        <v>44</v>
      </c>
      <c r="L7" s="69" t="s">
        <v>44</v>
      </c>
      <c r="M7" s="69" t="s">
        <v>44</v>
      </c>
      <c r="N7" s="69" t="s">
        <v>44</v>
      </c>
      <c r="O7" s="69" t="s">
        <v>44</v>
      </c>
      <c r="P7" s="51" t="s">
        <v>44</v>
      </c>
      <c r="Q7" s="51" t="s">
        <v>44</v>
      </c>
      <c r="R7" s="51" t="s">
        <v>44</v>
      </c>
      <c r="S7" s="51">
        <v>3</v>
      </c>
      <c r="T7" s="51" t="s">
        <v>44</v>
      </c>
      <c r="U7" s="51" t="s">
        <v>44</v>
      </c>
      <c r="V7" s="51" t="s">
        <v>44</v>
      </c>
      <c r="W7" s="51" t="s">
        <v>44</v>
      </c>
      <c r="X7" s="51" t="s">
        <v>44</v>
      </c>
      <c r="Y7" s="51" t="s">
        <v>44</v>
      </c>
      <c r="Z7" s="51" t="s">
        <v>44</v>
      </c>
      <c r="AA7" s="51" t="s">
        <v>44</v>
      </c>
      <c r="AB7" s="51">
        <f t="shared" si="0"/>
        <v>3</v>
      </c>
      <c r="AC7" s="69">
        <f t="shared" si="1"/>
        <v>0</v>
      </c>
    </row>
    <row r="8" spans="1:29">
      <c r="A8" s="43" t="s">
        <v>44</v>
      </c>
      <c r="B8" s="50" t="s">
        <v>274</v>
      </c>
      <c r="C8" s="51" t="s">
        <v>44</v>
      </c>
      <c r="D8" s="51" t="s">
        <v>44</v>
      </c>
      <c r="E8" s="51" t="s">
        <v>288</v>
      </c>
      <c r="F8" s="51" t="s">
        <v>44</v>
      </c>
      <c r="G8" s="51">
        <v>15</v>
      </c>
      <c r="H8" s="51">
        <v>15</v>
      </c>
      <c r="I8" s="51" t="s">
        <v>44</v>
      </c>
      <c r="J8" s="51" t="s">
        <v>44</v>
      </c>
      <c r="K8" s="69" t="s">
        <v>44</v>
      </c>
      <c r="L8" s="69" t="s">
        <v>44</v>
      </c>
      <c r="M8" s="69" t="s">
        <v>44</v>
      </c>
      <c r="N8" s="69" t="s">
        <v>44</v>
      </c>
      <c r="O8" s="69" t="s">
        <v>44</v>
      </c>
      <c r="P8" s="51">
        <v>5</v>
      </c>
      <c r="Q8" s="51">
        <v>5</v>
      </c>
      <c r="R8" s="51">
        <v>5</v>
      </c>
      <c r="S8" s="51" t="s">
        <v>44</v>
      </c>
      <c r="T8" s="51" t="s">
        <v>44</v>
      </c>
      <c r="U8" s="51" t="s">
        <v>44</v>
      </c>
      <c r="V8" s="51" t="s">
        <v>44</v>
      </c>
      <c r="W8" s="51" t="s">
        <v>44</v>
      </c>
      <c r="X8" s="51" t="s">
        <v>44</v>
      </c>
      <c r="Y8" s="51" t="s">
        <v>44</v>
      </c>
      <c r="Z8" s="51" t="s">
        <v>44</v>
      </c>
      <c r="AA8" s="51" t="s">
        <v>44</v>
      </c>
      <c r="AB8" s="51">
        <f t="shared" si="0"/>
        <v>15</v>
      </c>
      <c r="AC8" s="69">
        <f t="shared" si="1"/>
        <v>0</v>
      </c>
    </row>
    <row r="9" spans="1:29">
      <c r="A9" s="43" t="s">
        <v>44</v>
      </c>
      <c r="B9" s="60" t="s">
        <v>274</v>
      </c>
      <c r="C9" s="76" t="s">
        <v>44</v>
      </c>
      <c r="D9" s="76" t="s">
        <v>289</v>
      </c>
      <c r="E9" s="76" t="s">
        <v>290</v>
      </c>
      <c r="F9" s="76" t="s">
        <v>44</v>
      </c>
      <c r="G9" s="51">
        <v>8</v>
      </c>
      <c r="H9" s="51">
        <v>8</v>
      </c>
      <c r="I9" s="51" t="s">
        <v>228</v>
      </c>
      <c r="J9" s="51" t="s">
        <v>44</v>
      </c>
      <c r="K9" s="69" t="s">
        <v>44</v>
      </c>
      <c r="L9" s="69" t="s">
        <v>44</v>
      </c>
      <c r="M9" s="69" t="s">
        <v>44</v>
      </c>
      <c r="N9" s="69">
        <v>4</v>
      </c>
      <c r="O9" s="69">
        <v>4</v>
      </c>
      <c r="P9" s="51" t="s">
        <v>44</v>
      </c>
      <c r="Q9" s="51" t="s">
        <v>44</v>
      </c>
      <c r="R9" s="51" t="s">
        <v>44</v>
      </c>
      <c r="S9" s="51" t="s">
        <v>44</v>
      </c>
      <c r="T9" s="51" t="s">
        <v>44</v>
      </c>
      <c r="U9" s="51" t="s">
        <v>44</v>
      </c>
      <c r="V9" s="51" t="s">
        <v>44</v>
      </c>
      <c r="W9" s="51" t="s">
        <v>44</v>
      </c>
      <c r="X9" s="51" t="s">
        <v>44</v>
      </c>
      <c r="Y9" s="51" t="s">
        <v>44</v>
      </c>
      <c r="Z9" s="51" t="s">
        <v>44</v>
      </c>
      <c r="AA9" s="51" t="s">
        <v>44</v>
      </c>
      <c r="AB9" s="51">
        <f t="shared" si="0"/>
        <v>8</v>
      </c>
      <c r="AC9" s="69">
        <f t="shared" si="1"/>
        <v>8</v>
      </c>
    </row>
    <row r="10" spans="1:29" s="8" customFormat="1">
      <c r="A10" s="77" t="s">
        <v>44</v>
      </c>
      <c r="B10" s="200" t="s">
        <v>291</v>
      </c>
      <c r="C10" s="201"/>
      <c r="D10" s="201"/>
      <c r="E10" s="201"/>
      <c r="F10" s="202"/>
      <c r="G10" s="72">
        <f t="shared" ref="G10:AC10" si="2">SUM(G3:G9)</f>
        <v>75</v>
      </c>
      <c r="H10" s="72">
        <f t="shared" si="2"/>
        <v>75</v>
      </c>
      <c r="I10" s="72">
        <f t="shared" si="2"/>
        <v>0</v>
      </c>
      <c r="J10" s="72">
        <f t="shared" si="2"/>
        <v>0</v>
      </c>
      <c r="K10" s="72">
        <f t="shared" si="2"/>
        <v>0</v>
      </c>
      <c r="L10" s="72">
        <f t="shared" si="2"/>
        <v>0</v>
      </c>
      <c r="M10" s="72">
        <f t="shared" si="2"/>
        <v>0</v>
      </c>
      <c r="N10" s="72">
        <f t="shared" si="2"/>
        <v>4</v>
      </c>
      <c r="O10" s="72">
        <f t="shared" si="2"/>
        <v>4</v>
      </c>
      <c r="P10" s="72">
        <f t="shared" si="2"/>
        <v>7</v>
      </c>
      <c r="Q10" s="72">
        <f t="shared" si="2"/>
        <v>17</v>
      </c>
      <c r="R10" s="72">
        <f t="shared" si="2"/>
        <v>17</v>
      </c>
      <c r="S10" s="72">
        <f t="shared" si="2"/>
        <v>16</v>
      </c>
      <c r="T10" s="72">
        <f t="shared" si="2"/>
        <v>10</v>
      </c>
      <c r="U10" s="72">
        <f t="shared" si="2"/>
        <v>0</v>
      </c>
      <c r="V10" s="72">
        <f t="shared" si="2"/>
        <v>0</v>
      </c>
      <c r="W10" s="72">
        <f t="shared" si="2"/>
        <v>0</v>
      </c>
      <c r="X10" s="72">
        <f t="shared" si="2"/>
        <v>0</v>
      </c>
      <c r="Y10" s="72">
        <f t="shared" si="2"/>
        <v>0</v>
      </c>
      <c r="Z10" s="72">
        <f t="shared" si="2"/>
        <v>0</v>
      </c>
      <c r="AA10" s="72">
        <f t="shared" si="2"/>
        <v>0</v>
      </c>
      <c r="AB10" s="72">
        <f t="shared" si="2"/>
        <v>75</v>
      </c>
      <c r="AC10" s="72">
        <f t="shared" si="2"/>
        <v>8</v>
      </c>
    </row>
  </sheetData>
  <mergeCells count="1">
    <mergeCell ref="B10: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D7DCA-07F5-470A-9A9A-5F011AA78A03}">
  <dimension ref="A1:AC47"/>
  <sheetViews>
    <sheetView workbookViewId="0"/>
  </sheetViews>
  <sheetFormatPr defaultRowHeight="15"/>
  <cols>
    <col min="2" max="2" width="19.28515625" bestFit="1" customWidth="1"/>
    <col min="4" max="4" width="64.7109375" customWidth="1"/>
    <col min="5" max="5" width="27.28515625" customWidth="1"/>
    <col min="6" max="6" width="53.7109375" bestFit="1" customWidth="1"/>
    <col min="9" max="9" width="12.28515625" bestFit="1" customWidth="1"/>
    <col min="10" max="10" width="12.42578125" customWidth="1"/>
    <col min="11" max="29" width="9.28515625" customWidth="1"/>
    <col min="31" max="31" width="11" customWidth="1"/>
    <col min="32" max="32" width="11.28515625" customWidth="1"/>
  </cols>
  <sheetData>
    <row r="1" spans="1:29" ht="18.75">
      <c r="A1" s="42" t="s">
        <v>2655</v>
      </c>
      <c r="B1" s="42"/>
      <c r="C1" s="42"/>
      <c r="D1" s="42"/>
      <c r="E1" s="42"/>
      <c r="F1" s="43" t="s">
        <v>44</v>
      </c>
      <c r="G1" s="43" t="s">
        <v>44</v>
      </c>
      <c r="H1" s="43" t="s">
        <v>44</v>
      </c>
      <c r="I1" s="43" t="s">
        <v>44</v>
      </c>
      <c r="J1" s="43" t="s">
        <v>44</v>
      </c>
      <c r="K1" s="43" t="s">
        <v>44</v>
      </c>
      <c r="L1" s="43" t="s">
        <v>44</v>
      </c>
      <c r="M1" s="43" t="s">
        <v>44</v>
      </c>
      <c r="N1" s="43" t="s">
        <v>44</v>
      </c>
      <c r="O1" s="43" t="s">
        <v>44</v>
      </c>
      <c r="P1" s="43" t="s">
        <v>44</v>
      </c>
      <c r="Q1" s="43" t="s">
        <v>44</v>
      </c>
      <c r="R1" s="43" t="s">
        <v>44</v>
      </c>
      <c r="S1" s="43" t="s">
        <v>44</v>
      </c>
      <c r="T1" s="43" t="s">
        <v>44</v>
      </c>
      <c r="U1" s="43" t="s">
        <v>44</v>
      </c>
      <c r="V1" s="43" t="s">
        <v>44</v>
      </c>
      <c r="W1" s="43" t="s">
        <v>44</v>
      </c>
      <c r="X1" s="43" t="s">
        <v>44</v>
      </c>
      <c r="Y1" s="43" t="s">
        <v>44</v>
      </c>
      <c r="Z1" s="43" t="s">
        <v>44</v>
      </c>
      <c r="AA1" s="43" t="s">
        <v>44</v>
      </c>
      <c r="AB1" s="43" t="s">
        <v>44</v>
      </c>
      <c r="AC1" s="43" t="s">
        <v>44</v>
      </c>
    </row>
    <row r="2" spans="1:29" ht="71.25">
      <c r="A2" s="43" t="s">
        <v>44</v>
      </c>
      <c r="B2" s="44" t="s">
        <v>45</v>
      </c>
      <c r="C2" s="45" t="s">
        <v>46</v>
      </c>
      <c r="D2" s="46" t="s">
        <v>47</v>
      </c>
      <c r="E2" s="46" t="s">
        <v>48</v>
      </c>
      <c r="F2" s="46" t="s">
        <v>49</v>
      </c>
      <c r="G2" s="45" t="s">
        <v>50</v>
      </c>
      <c r="H2" s="45" t="s">
        <v>51</v>
      </c>
      <c r="I2" s="46" t="s">
        <v>52</v>
      </c>
      <c r="J2" s="47" t="s">
        <v>53</v>
      </c>
      <c r="K2" s="68" t="s">
        <v>4</v>
      </c>
      <c r="L2" s="79" t="s">
        <v>5</v>
      </c>
      <c r="M2" s="79" t="s">
        <v>6</v>
      </c>
      <c r="N2" s="79" t="s">
        <v>7</v>
      </c>
      <c r="O2" s="79" t="s">
        <v>8</v>
      </c>
      <c r="P2" s="70" t="s">
        <v>9</v>
      </c>
      <c r="Q2" s="46" t="s">
        <v>10</v>
      </c>
      <c r="R2" s="46" t="s">
        <v>11</v>
      </c>
      <c r="S2" s="46" t="s">
        <v>12</v>
      </c>
      <c r="T2" s="46" t="s">
        <v>13</v>
      </c>
      <c r="U2" s="46" t="s">
        <v>14</v>
      </c>
      <c r="V2" s="46" t="s">
        <v>15</v>
      </c>
      <c r="W2" s="46" t="s">
        <v>16</v>
      </c>
      <c r="X2" s="46" t="s">
        <v>17</v>
      </c>
      <c r="Y2" s="46" t="s">
        <v>18</v>
      </c>
      <c r="Z2" s="46" t="s">
        <v>19</v>
      </c>
      <c r="AA2" s="46" t="s">
        <v>54</v>
      </c>
      <c r="AB2" s="47" t="s">
        <v>281</v>
      </c>
      <c r="AC2" s="49" t="s">
        <v>56</v>
      </c>
    </row>
    <row r="3" spans="1:29">
      <c r="A3" s="43" t="s">
        <v>44</v>
      </c>
      <c r="B3" s="71" t="s">
        <v>57</v>
      </c>
      <c r="C3" s="71" t="s">
        <v>292</v>
      </c>
      <c r="D3" s="71"/>
      <c r="E3" s="71" t="s">
        <v>293</v>
      </c>
      <c r="F3" s="80" t="s">
        <v>294</v>
      </c>
      <c r="G3" s="62">
        <v>0</v>
      </c>
      <c r="H3" s="62">
        <v>0</v>
      </c>
      <c r="I3" s="62" t="s">
        <v>295</v>
      </c>
      <c r="J3" s="146" t="s">
        <v>44</v>
      </c>
      <c r="K3" s="144" t="s">
        <v>44</v>
      </c>
      <c r="L3" s="144" t="s">
        <v>44</v>
      </c>
      <c r="M3" s="144" t="s">
        <v>44</v>
      </c>
      <c r="N3" s="144" t="s">
        <v>44</v>
      </c>
      <c r="O3" s="144" t="s">
        <v>44</v>
      </c>
      <c r="P3" s="146" t="s">
        <v>44</v>
      </c>
      <c r="Q3" s="146" t="s">
        <v>44</v>
      </c>
      <c r="R3" s="146" t="s">
        <v>44</v>
      </c>
      <c r="S3" s="146" t="s">
        <v>44</v>
      </c>
      <c r="T3" s="146" t="s">
        <v>44</v>
      </c>
      <c r="U3" s="146" t="s">
        <v>44</v>
      </c>
      <c r="V3" s="146" t="s">
        <v>44</v>
      </c>
      <c r="W3" s="146" t="s">
        <v>44</v>
      </c>
      <c r="X3" s="146" t="s">
        <v>44</v>
      </c>
      <c r="Y3" s="146" t="s">
        <v>44</v>
      </c>
      <c r="Z3" s="146" t="s">
        <v>44</v>
      </c>
      <c r="AA3" s="146" t="s">
        <v>44</v>
      </c>
      <c r="AB3" s="159">
        <f>SUM(K3:Z3)</f>
        <v>0</v>
      </c>
      <c r="AC3" s="69">
        <f>SUM(K3:O3)</f>
        <v>0</v>
      </c>
    </row>
    <row r="4" spans="1:29">
      <c r="A4" s="43" t="s">
        <v>44</v>
      </c>
      <c r="B4" s="71" t="s">
        <v>57</v>
      </c>
      <c r="C4" s="71" t="s">
        <v>296</v>
      </c>
      <c r="D4" s="71" t="s">
        <v>297</v>
      </c>
      <c r="E4" s="71" t="s">
        <v>298</v>
      </c>
      <c r="F4" s="80" t="s">
        <v>299</v>
      </c>
      <c r="G4" s="89">
        <v>54</v>
      </c>
      <c r="H4" s="89">
        <v>54</v>
      </c>
      <c r="I4" s="89" t="s">
        <v>62</v>
      </c>
      <c r="J4" s="142"/>
      <c r="K4" s="143"/>
      <c r="L4" s="143">
        <v>18</v>
      </c>
      <c r="M4" s="143">
        <v>18</v>
      </c>
      <c r="N4" s="143">
        <v>18</v>
      </c>
      <c r="O4" s="160"/>
      <c r="P4" s="142"/>
      <c r="Q4" s="142"/>
      <c r="R4" s="142"/>
      <c r="S4" s="142"/>
      <c r="T4" s="142"/>
      <c r="U4" s="142"/>
      <c r="V4" s="142"/>
      <c r="W4" s="142"/>
      <c r="X4" s="142"/>
      <c r="Y4" s="142"/>
      <c r="Z4" s="142"/>
      <c r="AA4" s="142"/>
      <c r="AB4" s="159">
        <f t="shared" ref="AB4:AB46" si="0">SUM(K4:Z4)</f>
        <v>54</v>
      </c>
      <c r="AC4" s="69">
        <f t="shared" ref="AC4:AC46" si="1">SUM(K4:O4)</f>
        <v>54</v>
      </c>
    </row>
    <row r="5" spans="1:29">
      <c r="A5" s="43"/>
      <c r="B5" s="71" t="s">
        <v>57</v>
      </c>
      <c r="C5" s="89" t="s">
        <v>296</v>
      </c>
      <c r="D5" s="89" t="s">
        <v>300</v>
      </c>
      <c r="E5" s="71" t="s">
        <v>301</v>
      </c>
      <c r="F5" s="80" t="s">
        <v>302</v>
      </c>
      <c r="G5" s="89">
        <v>574</v>
      </c>
      <c r="H5" s="89">
        <v>574</v>
      </c>
      <c r="I5" s="89" t="s">
        <v>67</v>
      </c>
      <c r="J5" s="142"/>
      <c r="K5" s="143"/>
      <c r="L5" s="143">
        <v>35</v>
      </c>
      <c r="M5" s="143">
        <v>40</v>
      </c>
      <c r="N5" s="143">
        <v>40</v>
      </c>
      <c r="O5" s="160">
        <v>40</v>
      </c>
      <c r="P5" s="142">
        <v>40</v>
      </c>
      <c r="Q5" s="142">
        <v>40</v>
      </c>
      <c r="R5" s="142">
        <v>40</v>
      </c>
      <c r="S5" s="142">
        <v>40</v>
      </c>
      <c r="T5" s="142">
        <v>40</v>
      </c>
      <c r="U5" s="142">
        <v>40</v>
      </c>
      <c r="V5" s="142">
        <v>40</v>
      </c>
      <c r="W5" s="142">
        <v>40</v>
      </c>
      <c r="X5" s="142">
        <v>40</v>
      </c>
      <c r="Y5" s="142">
        <v>40</v>
      </c>
      <c r="Z5" s="142">
        <v>19</v>
      </c>
      <c r="AA5" s="142"/>
      <c r="AB5" s="159">
        <f t="shared" si="0"/>
        <v>574</v>
      </c>
      <c r="AC5" s="69">
        <f t="shared" si="1"/>
        <v>155</v>
      </c>
    </row>
    <row r="6" spans="1:29">
      <c r="A6" s="43" t="s">
        <v>44</v>
      </c>
      <c r="B6" s="71" t="s">
        <v>90</v>
      </c>
      <c r="C6" s="71" t="s">
        <v>303</v>
      </c>
      <c r="D6" s="71"/>
      <c r="E6" s="71" t="s">
        <v>304</v>
      </c>
      <c r="F6" s="80" t="s">
        <v>294</v>
      </c>
      <c r="G6" s="62">
        <v>0</v>
      </c>
      <c r="H6" s="62">
        <v>0</v>
      </c>
      <c r="I6" s="62" t="s">
        <v>295</v>
      </c>
      <c r="J6" s="146" t="s">
        <v>44</v>
      </c>
      <c r="K6" s="144" t="s">
        <v>44</v>
      </c>
      <c r="L6" s="144" t="s">
        <v>44</v>
      </c>
      <c r="M6" s="144" t="s">
        <v>44</v>
      </c>
      <c r="N6" s="144" t="s">
        <v>44</v>
      </c>
      <c r="O6" s="144" t="s">
        <v>44</v>
      </c>
      <c r="P6" s="146" t="s">
        <v>44</v>
      </c>
      <c r="Q6" s="146" t="s">
        <v>44</v>
      </c>
      <c r="R6" s="146" t="s">
        <v>44</v>
      </c>
      <c r="S6" s="146" t="s">
        <v>44</v>
      </c>
      <c r="T6" s="146" t="s">
        <v>44</v>
      </c>
      <c r="U6" s="146" t="s">
        <v>44</v>
      </c>
      <c r="V6" s="146" t="s">
        <v>44</v>
      </c>
      <c r="W6" s="146" t="s">
        <v>44</v>
      </c>
      <c r="X6" s="146" t="s">
        <v>44</v>
      </c>
      <c r="Y6" s="146" t="s">
        <v>44</v>
      </c>
      <c r="Z6" s="146" t="s">
        <v>44</v>
      </c>
      <c r="AA6" s="146" t="s">
        <v>44</v>
      </c>
      <c r="AB6" s="159">
        <f t="shared" si="0"/>
        <v>0</v>
      </c>
      <c r="AC6" s="69">
        <f t="shared" si="1"/>
        <v>0</v>
      </c>
    </row>
    <row r="7" spans="1:29">
      <c r="A7" s="43" t="s">
        <v>44</v>
      </c>
      <c r="B7" s="71" t="s">
        <v>305</v>
      </c>
      <c r="C7" s="71" t="s">
        <v>306</v>
      </c>
      <c r="D7" s="71"/>
      <c r="E7" s="71" t="s">
        <v>307</v>
      </c>
      <c r="F7" s="80" t="s">
        <v>308</v>
      </c>
      <c r="G7" s="62">
        <v>0</v>
      </c>
      <c r="H7" s="62">
        <v>0</v>
      </c>
      <c r="I7" s="62" t="s">
        <v>295</v>
      </c>
      <c r="J7" s="146" t="s">
        <v>44</v>
      </c>
      <c r="K7" s="144" t="s">
        <v>44</v>
      </c>
      <c r="L7" s="144" t="s">
        <v>44</v>
      </c>
      <c r="M7" s="144" t="s">
        <v>44</v>
      </c>
      <c r="N7" s="144" t="s">
        <v>44</v>
      </c>
      <c r="O7" s="144" t="s">
        <v>44</v>
      </c>
      <c r="P7" s="146" t="s">
        <v>44</v>
      </c>
      <c r="Q7" s="146" t="s">
        <v>44</v>
      </c>
      <c r="R7" s="146" t="s">
        <v>44</v>
      </c>
      <c r="S7" s="146" t="s">
        <v>44</v>
      </c>
      <c r="T7" s="146" t="s">
        <v>44</v>
      </c>
      <c r="U7" s="146" t="s">
        <v>44</v>
      </c>
      <c r="V7" s="146" t="s">
        <v>44</v>
      </c>
      <c r="W7" s="146" t="s">
        <v>44</v>
      </c>
      <c r="X7" s="146" t="s">
        <v>44</v>
      </c>
      <c r="Y7" s="146" t="s">
        <v>44</v>
      </c>
      <c r="Z7" s="146" t="s">
        <v>44</v>
      </c>
      <c r="AA7" s="146" t="s">
        <v>44</v>
      </c>
      <c r="AB7" s="159">
        <f t="shared" si="0"/>
        <v>0</v>
      </c>
      <c r="AC7" s="69">
        <f t="shared" si="1"/>
        <v>0</v>
      </c>
    </row>
    <row r="8" spans="1:29">
      <c r="A8" s="43" t="s">
        <v>44</v>
      </c>
      <c r="B8" s="71" t="s">
        <v>305</v>
      </c>
      <c r="C8" s="71" t="s">
        <v>309</v>
      </c>
      <c r="D8" s="71"/>
      <c r="E8" s="71" t="s">
        <v>310</v>
      </c>
      <c r="F8" s="80" t="s">
        <v>308</v>
      </c>
      <c r="G8" s="62">
        <v>0</v>
      </c>
      <c r="H8" s="62">
        <v>0</v>
      </c>
      <c r="I8" s="62" t="s">
        <v>295</v>
      </c>
      <c r="J8" s="161" t="s">
        <v>44</v>
      </c>
      <c r="K8" s="162" t="s">
        <v>44</v>
      </c>
      <c r="L8" s="162" t="s">
        <v>44</v>
      </c>
      <c r="M8" s="162" t="s">
        <v>44</v>
      </c>
      <c r="N8" s="162" t="s">
        <v>44</v>
      </c>
      <c r="O8" s="162" t="s">
        <v>44</v>
      </c>
      <c r="P8" s="161" t="s">
        <v>44</v>
      </c>
      <c r="Q8" s="161" t="s">
        <v>44</v>
      </c>
      <c r="R8" s="161" t="s">
        <v>44</v>
      </c>
      <c r="S8" s="161" t="s">
        <v>44</v>
      </c>
      <c r="T8" s="161" t="s">
        <v>44</v>
      </c>
      <c r="U8" s="161" t="s">
        <v>44</v>
      </c>
      <c r="V8" s="161" t="s">
        <v>44</v>
      </c>
      <c r="W8" s="161" t="s">
        <v>44</v>
      </c>
      <c r="X8" s="161" t="s">
        <v>44</v>
      </c>
      <c r="Y8" s="161" t="s">
        <v>44</v>
      </c>
      <c r="Z8" s="161" t="s">
        <v>44</v>
      </c>
      <c r="AA8" s="161" t="s">
        <v>44</v>
      </c>
      <c r="AB8" s="159">
        <f t="shared" si="0"/>
        <v>0</v>
      </c>
      <c r="AC8" s="69">
        <f t="shared" si="1"/>
        <v>0</v>
      </c>
    </row>
    <row r="9" spans="1:29">
      <c r="A9" s="43" t="s">
        <v>44</v>
      </c>
      <c r="B9" s="71" t="s">
        <v>311</v>
      </c>
      <c r="C9" s="71" t="s">
        <v>312</v>
      </c>
      <c r="D9" s="71"/>
      <c r="E9" s="71" t="s">
        <v>313</v>
      </c>
      <c r="F9" s="80" t="s">
        <v>294</v>
      </c>
      <c r="G9" s="62">
        <v>0</v>
      </c>
      <c r="H9" s="62">
        <v>0</v>
      </c>
      <c r="I9" s="62" t="s">
        <v>295</v>
      </c>
      <c r="J9" s="155" t="s">
        <v>44</v>
      </c>
      <c r="K9" s="149" t="s">
        <v>44</v>
      </c>
      <c r="L9" s="149" t="s">
        <v>44</v>
      </c>
      <c r="M9" s="149" t="s">
        <v>44</v>
      </c>
      <c r="N9" s="149" t="s">
        <v>44</v>
      </c>
      <c r="O9" s="149" t="s">
        <v>44</v>
      </c>
      <c r="P9" s="155" t="s">
        <v>44</v>
      </c>
      <c r="Q9" s="155" t="s">
        <v>44</v>
      </c>
      <c r="R9" s="155" t="s">
        <v>44</v>
      </c>
      <c r="S9" s="155" t="s">
        <v>44</v>
      </c>
      <c r="T9" s="155" t="s">
        <v>44</v>
      </c>
      <c r="U9" s="155" t="s">
        <v>44</v>
      </c>
      <c r="V9" s="155" t="s">
        <v>44</v>
      </c>
      <c r="W9" s="155" t="s">
        <v>44</v>
      </c>
      <c r="X9" s="155" t="s">
        <v>44</v>
      </c>
      <c r="Y9" s="155" t="s">
        <v>44</v>
      </c>
      <c r="Z9" s="155" t="s">
        <v>44</v>
      </c>
      <c r="AA9" s="155" t="s">
        <v>44</v>
      </c>
      <c r="AB9" s="159">
        <f t="shared" si="0"/>
        <v>0</v>
      </c>
      <c r="AC9" s="69">
        <f t="shared" si="1"/>
        <v>0</v>
      </c>
    </row>
    <row r="10" spans="1:29">
      <c r="A10" s="43" t="s">
        <v>44</v>
      </c>
      <c r="B10" s="71" t="s">
        <v>282</v>
      </c>
      <c r="C10" s="71" t="s">
        <v>314</v>
      </c>
      <c r="D10" s="71" t="s">
        <v>315</v>
      </c>
      <c r="E10" s="71" t="s">
        <v>316</v>
      </c>
      <c r="F10" s="71" t="s">
        <v>294</v>
      </c>
      <c r="G10" s="86">
        <v>0</v>
      </c>
      <c r="H10" s="87">
        <v>0</v>
      </c>
      <c r="I10" s="50" t="s">
        <v>295</v>
      </c>
      <c r="J10" s="155" t="s">
        <v>44</v>
      </c>
      <c r="K10" s="149" t="s">
        <v>44</v>
      </c>
      <c r="L10" s="149" t="s">
        <v>44</v>
      </c>
      <c r="M10" s="149" t="s">
        <v>44</v>
      </c>
      <c r="N10" s="149" t="s">
        <v>44</v>
      </c>
      <c r="O10" s="149" t="s">
        <v>44</v>
      </c>
      <c r="P10" s="155" t="s">
        <v>44</v>
      </c>
      <c r="Q10" s="155" t="s">
        <v>44</v>
      </c>
      <c r="R10" s="155" t="s">
        <v>44</v>
      </c>
      <c r="S10" s="155" t="s">
        <v>44</v>
      </c>
      <c r="T10" s="155" t="s">
        <v>44</v>
      </c>
      <c r="U10" s="155" t="s">
        <v>44</v>
      </c>
      <c r="V10" s="155" t="s">
        <v>44</v>
      </c>
      <c r="W10" s="155" t="s">
        <v>44</v>
      </c>
      <c r="X10" s="155" t="s">
        <v>44</v>
      </c>
      <c r="Y10" s="155" t="s">
        <v>44</v>
      </c>
      <c r="Z10" s="155" t="s">
        <v>44</v>
      </c>
      <c r="AA10" s="155" t="s">
        <v>44</v>
      </c>
      <c r="AB10" s="159">
        <f t="shared" si="0"/>
        <v>0</v>
      </c>
      <c r="AC10" s="69">
        <f t="shared" si="1"/>
        <v>0</v>
      </c>
    </row>
    <row r="11" spans="1:29">
      <c r="A11" s="43" t="s">
        <v>44</v>
      </c>
      <c r="B11" s="71" t="s">
        <v>230</v>
      </c>
      <c r="C11" s="71" t="s">
        <v>317</v>
      </c>
      <c r="D11" s="71" t="s">
        <v>318</v>
      </c>
      <c r="E11" s="71" t="s">
        <v>319</v>
      </c>
      <c r="F11" s="71" t="s">
        <v>294</v>
      </c>
      <c r="G11" s="71">
        <v>0</v>
      </c>
      <c r="H11" s="80">
        <v>0</v>
      </c>
      <c r="I11" s="62" t="s">
        <v>295</v>
      </c>
      <c r="J11" s="142">
        <v>4</v>
      </c>
      <c r="K11" s="143"/>
      <c r="L11" s="143"/>
      <c r="M11" s="160"/>
      <c r="N11" s="143"/>
      <c r="O11" s="143"/>
      <c r="P11" s="142"/>
      <c r="Q11" s="142"/>
      <c r="R11" s="142"/>
      <c r="S11" s="142"/>
      <c r="T11" s="142"/>
      <c r="U11" s="142"/>
      <c r="V11" s="142"/>
      <c r="W11" s="142"/>
      <c r="X11" s="142"/>
      <c r="Y11" s="142"/>
      <c r="Z11" s="142"/>
      <c r="AA11" s="142"/>
      <c r="AB11" s="159">
        <f t="shared" si="0"/>
        <v>0</v>
      </c>
      <c r="AC11" s="69">
        <f t="shared" si="1"/>
        <v>0</v>
      </c>
    </row>
    <row r="12" spans="1:29">
      <c r="A12" s="43" t="s">
        <v>44</v>
      </c>
      <c r="B12" s="71" t="s">
        <v>230</v>
      </c>
      <c r="C12" s="71" t="s">
        <v>320</v>
      </c>
      <c r="D12" s="71" t="s">
        <v>321</v>
      </c>
      <c r="E12" s="71" t="s">
        <v>322</v>
      </c>
      <c r="F12" s="71" t="s">
        <v>308</v>
      </c>
      <c r="G12" s="71">
        <v>0</v>
      </c>
      <c r="H12" s="80">
        <v>0</v>
      </c>
      <c r="I12" s="62" t="s">
        <v>295</v>
      </c>
      <c r="J12" s="142">
        <v>8</v>
      </c>
      <c r="K12" s="163"/>
      <c r="L12" s="163"/>
      <c r="M12" s="163"/>
      <c r="N12" s="163"/>
      <c r="O12" s="163"/>
      <c r="P12" s="164"/>
      <c r="Q12" s="164"/>
      <c r="R12" s="164"/>
      <c r="S12" s="164"/>
      <c r="T12" s="164"/>
      <c r="U12" s="164"/>
      <c r="V12" s="164"/>
      <c r="W12" s="164"/>
      <c r="X12" s="164"/>
      <c r="Y12" s="164"/>
      <c r="Z12" s="164"/>
      <c r="AA12" s="164"/>
      <c r="AB12" s="159">
        <f t="shared" si="0"/>
        <v>0</v>
      </c>
      <c r="AC12" s="69">
        <f t="shared" si="1"/>
        <v>0</v>
      </c>
    </row>
    <row r="13" spans="1:29">
      <c r="A13" s="88"/>
      <c r="B13" s="89" t="s">
        <v>230</v>
      </c>
      <c r="C13" s="89" t="s">
        <v>320</v>
      </c>
      <c r="D13" s="89" t="s">
        <v>323</v>
      </c>
      <c r="E13" s="89" t="s">
        <v>324</v>
      </c>
      <c r="F13" s="71" t="s">
        <v>308</v>
      </c>
      <c r="G13" s="89">
        <v>2</v>
      </c>
      <c r="H13" s="89">
        <v>2</v>
      </c>
      <c r="I13" s="89" t="s">
        <v>62</v>
      </c>
      <c r="J13" s="164"/>
      <c r="K13" s="163">
        <v>1</v>
      </c>
      <c r="L13" s="163"/>
      <c r="M13" s="163"/>
      <c r="N13" s="163"/>
      <c r="O13" s="163"/>
      <c r="P13" s="164"/>
      <c r="Q13" s="164"/>
      <c r="R13" s="164"/>
      <c r="S13" s="164"/>
      <c r="T13" s="164"/>
      <c r="U13" s="164"/>
      <c r="V13" s="164"/>
      <c r="W13" s="164"/>
      <c r="X13" s="164"/>
      <c r="Y13" s="164"/>
      <c r="Z13" s="164"/>
      <c r="AA13" s="164"/>
      <c r="AB13" s="159">
        <f t="shared" si="0"/>
        <v>1</v>
      </c>
      <c r="AC13" s="69">
        <f t="shared" si="1"/>
        <v>1</v>
      </c>
    </row>
    <row r="14" spans="1:29">
      <c r="A14" s="43" t="s">
        <v>44</v>
      </c>
      <c r="B14" s="71" t="s">
        <v>325</v>
      </c>
      <c r="C14" s="71" t="s">
        <v>326</v>
      </c>
      <c r="D14" s="71" t="s">
        <v>327</v>
      </c>
      <c r="E14" s="71" t="s">
        <v>328</v>
      </c>
      <c r="F14" s="71"/>
      <c r="G14" s="71">
        <v>0</v>
      </c>
      <c r="H14" s="80">
        <v>0</v>
      </c>
      <c r="I14" s="62" t="s">
        <v>329</v>
      </c>
      <c r="J14" s="142">
        <v>33</v>
      </c>
      <c r="K14" s="143"/>
      <c r="L14" s="143"/>
      <c r="M14" s="160"/>
      <c r="N14" s="143"/>
      <c r="O14" s="143"/>
      <c r="P14" s="142"/>
      <c r="Q14" s="142"/>
      <c r="R14" s="142"/>
      <c r="S14" s="142"/>
      <c r="T14" s="142"/>
      <c r="U14" s="142"/>
      <c r="V14" s="142"/>
      <c r="W14" s="142"/>
      <c r="X14" s="142"/>
      <c r="Y14" s="142"/>
      <c r="Z14" s="142"/>
      <c r="AA14" s="142"/>
      <c r="AB14" s="159">
        <f t="shared" si="0"/>
        <v>0</v>
      </c>
      <c r="AC14" s="69">
        <f t="shared" si="1"/>
        <v>0</v>
      </c>
    </row>
    <row r="15" spans="1:29">
      <c r="A15" s="43" t="s">
        <v>44</v>
      </c>
      <c r="B15" s="71" t="s">
        <v>330</v>
      </c>
      <c r="C15" s="71" t="s">
        <v>331</v>
      </c>
      <c r="D15" s="71" t="s">
        <v>332</v>
      </c>
      <c r="E15" s="71" t="s">
        <v>333</v>
      </c>
      <c r="F15" s="71" t="s">
        <v>308</v>
      </c>
      <c r="G15" s="71">
        <v>0</v>
      </c>
      <c r="H15" s="80">
        <v>0</v>
      </c>
      <c r="I15" s="62"/>
      <c r="J15" s="37"/>
      <c r="K15" s="41"/>
      <c r="L15" s="41"/>
      <c r="M15" s="41"/>
      <c r="N15" s="41"/>
      <c r="O15" s="41"/>
      <c r="P15" s="37"/>
      <c r="Q15" s="37"/>
      <c r="R15" s="37"/>
      <c r="S15" s="37"/>
      <c r="T15" s="37"/>
      <c r="U15" s="37"/>
      <c r="V15" s="37"/>
      <c r="W15" s="37"/>
      <c r="X15" s="37"/>
      <c r="Y15" s="37"/>
      <c r="Z15" s="37"/>
      <c r="AA15" s="37"/>
      <c r="AB15" s="159">
        <f t="shared" si="0"/>
        <v>0</v>
      </c>
      <c r="AC15" s="69">
        <f t="shared" si="1"/>
        <v>0</v>
      </c>
    </row>
    <row r="16" spans="1:29">
      <c r="A16" s="43" t="s">
        <v>44</v>
      </c>
      <c r="B16" s="71" t="s">
        <v>117</v>
      </c>
      <c r="C16" s="71" t="s">
        <v>334</v>
      </c>
      <c r="D16" s="71" t="s">
        <v>335</v>
      </c>
      <c r="E16" s="71" t="s">
        <v>336</v>
      </c>
      <c r="F16" s="71" t="s">
        <v>308</v>
      </c>
      <c r="G16" s="71">
        <v>0</v>
      </c>
      <c r="H16" s="80">
        <v>0</v>
      </c>
      <c r="I16" s="62" t="s">
        <v>295</v>
      </c>
      <c r="J16" s="142">
        <v>1</v>
      </c>
      <c r="K16" s="143"/>
      <c r="L16" s="143"/>
      <c r="M16" s="160"/>
      <c r="N16" s="143"/>
      <c r="O16" s="143"/>
      <c r="P16" s="142"/>
      <c r="Q16" s="142"/>
      <c r="R16" s="142"/>
      <c r="S16" s="142"/>
      <c r="T16" s="142"/>
      <c r="U16" s="142"/>
      <c r="V16" s="142"/>
      <c r="W16" s="142"/>
      <c r="X16" s="142"/>
      <c r="Y16" s="142"/>
      <c r="Z16" s="142"/>
      <c r="AA16" s="142"/>
      <c r="AB16" s="159">
        <f t="shared" si="0"/>
        <v>0</v>
      </c>
      <c r="AC16" s="69">
        <f t="shared" si="1"/>
        <v>0</v>
      </c>
    </row>
    <row r="17" spans="1:29">
      <c r="A17" s="43" t="s">
        <v>44</v>
      </c>
      <c r="B17" s="71" t="s">
        <v>117</v>
      </c>
      <c r="C17" s="71" t="s">
        <v>337</v>
      </c>
      <c r="D17" s="71"/>
      <c r="E17" s="71" t="s">
        <v>338</v>
      </c>
      <c r="F17" s="71" t="s">
        <v>294</v>
      </c>
      <c r="G17" s="71">
        <v>0</v>
      </c>
      <c r="H17" s="80">
        <v>0</v>
      </c>
      <c r="I17" s="62" t="s">
        <v>295</v>
      </c>
      <c r="J17" s="37"/>
      <c r="K17" s="41"/>
      <c r="L17" s="41"/>
      <c r="M17" s="41"/>
      <c r="N17" s="41"/>
      <c r="O17" s="41"/>
      <c r="P17" s="37"/>
      <c r="Q17" s="37"/>
      <c r="R17" s="37"/>
      <c r="S17" s="37"/>
      <c r="T17" s="37"/>
      <c r="U17" s="37"/>
      <c r="V17" s="37"/>
      <c r="W17" s="37"/>
      <c r="X17" s="37"/>
      <c r="Y17" s="37"/>
      <c r="Z17" s="37"/>
      <c r="AA17" s="37"/>
      <c r="AB17" s="159">
        <f t="shared" si="0"/>
        <v>0</v>
      </c>
      <c r="AC17" s="69">
        <f t="shared" si="1"/>
        <v>0</v>
      </c>
    </row>
    <row r="18" spans="1:29">
      <c r="A18" s="43" t="s">
        <v>44</v>
      </c>
      <c r="B18" s="71" t="s">
        <v>339</v>
      </c>
      <c r="C18" s="71" t="s">
        <v>340</v>
      </c>
      <c r="D18" s="71" t="s">
        <v>341</v>
      </c>
      <c r="E18" s="71" t="s">
        <v>342</v>
      </c>
      <c r="F18" s="71" t="s">
        <v>308</v>
      </c>
      <c r="G18" s="71">
        <v>0</v>
      </c>
      <c r="H18" s="80">
        <v>0</v>
      </c>
      <c r="I18" s="62" t="s">
        <v>295</v>
      </c>
      <c r="J18" s="142">
        <v>4</v>
      </c>
      <c r="K18" s="143"/>
      <c r="L18" s="143"/>
      <c r="M18" s="160"/>
      <c r="N18" s="143"/>
      <c r="O18" s="143"/>
      <c r="P18" s="142"/>
      <c r="Q18" s="142"/>
      <c r="R18" s="142"/>
      <c r="S18" s="142"/>
      <c r="T18" s="142"/>
      <c r="U18" s="142"/>
      <c r="V18" s="142"/>
      <c r="W18" s="142"/>
      <c r="X18" s="142"/>
      <c r="Y18" s="142"/>
      <c r="Z18" s="142"/>
      <c r="AA18" s="142"/>
      <c r="AB18" s="159">
        <f t="shared" si="0"/>
        <v>0</v>
      </c>
      <c r="AC18" s="69">
        <f t="shared" si="1"/>
        <v>0</v>
      </c>
    </row>
    <row r="19" spans="1:29">
      <c r="A19" s="43" t="s">
        <v>44</v>
      </c>
      <c r="B19" s="71" t="s">
        <v>254</v>
      </c>
      <c r="C19" s="71" t="s">
        <v>343</v>
      </c>
      <c r="D19" s="71"/>
      <c r="E19" s="71" t="s">
        <v>344</v>
      </c>
      <c r="F19" s="71" t="s">
        <v>308</v>
      </c>
      <c r="G19" s="71">
        <v>0</v>
      </c>
      <c r="H19" s="80">
        <v>0</v>
      </c>
      <c r="I19" s="62" t="s">
        <v>295</v>
      </c>
      <c r="J19" s="37"/>
      <c r="K19" s="41"/>
      <c r="L19" s="41"/>
      <c r="M19" s="41"/>
      <c r="N19" s="41"/>
      <c r="O19" s="41"/>
      <c r="P19" s="37"/>
      <c r="Q19" s="37"/>
      <c r="R19" s="37"/>
      <c r="S19" s="37"/>
      <c r="T19" s="37"/>
      <c r="U19" s="37"/>
      <c r="V19" s="37"/>
      <c r="W19" s="37"/>
      <c r="X19" s="37"/>
      <c r="Y19" s="37"/>
      <c r="Z19" s="37"/>
      <c r="AA19" s="37"/>
      <c r="AB19" s="159">
        <f t="shared" si="0"/>
        <v>0</v>
      </c>
      <c r="AC19" s="69">
        <f t="shared" si="1"/>
        <v>0</v>
      </c>
    </row>
    <row r="20" spans="1:29" ht="15.6" customHeight="1">
      <c r="A20" s="43"/>
      <c r="B20" s="50" t="s">
        <v>345</v>
      </c>
      <c r="C20" s="51" t="s">
        <v>346</v>
      </c>
      <c r="D20" s="51" t="s">
        <v>347</v>
      </c>
      <c r="E20" s="54" t="s">
        <v>348</v>
      </c>
      <c r="F20" s="51" t="s">
        <v>349</v>
      </c>
      <c r="G20" s="51">
        <v>30</v>
      </c>
      <c r="H20" s="51">
        <v>30</v>
      </c>
      <c r="I20" s="51" t="s">
        <v>62</v>
      </c>
      <c r="J20" s="51">
        <v>24</v>
      </c>
      <c r="K20" s="52">
        <v>1</v>
      </c>
      <c r="L20" s="41"/>
      <c r="M20" s="41"/>
      <c r="N20" s="41"/>
      <c r="O20" s="41"/>
      <c r="P20" s="37"/>
      <c r="Q20" s="37"/>
      <c r="R20" s="37"/>
      <c r="S20" s="37"/>
      <c r="T20" s="37"/>
      <c r="U20" s="37"/>
      <c r="V20" s="37"/>
      <c r="W20" s="37"/>
      <c r="X20" s="37"/>
      <c r="Y20" s="37"/>
      <c r="Z20" s="37"/>
      <c r="AA20" s="37"/>
      <c r="AB20" s="159">
        <f t="shared" si="0"/>
        <v>1</v>
      </c>
      <c r="AC20" s="69">
        <f t="shared" si="1"/>
        <v>1</v>
      </c>
    </row>
    <row r="21" spans="1:29">
      <c r="A21" s="43"/>
      <c r="B21" s="50" t="s">
        <v>345</v>
      </c>
      <c r="C21" s="51" t="s">
        <v>350</v>
      </c>
      <c r="D21" s="51" t="s">
        <v>351</v>
      </c>
      <c r="E21" s="51" t="s">
        <v>352</v>
      </c>
      <c r="F21" s="51" t="s">
        <v>353</v>
      </c>
      <c r="G21" s="51">
        <v>44</v>
      </c>
      <c r="H21" s="51">
        <v>44</v>
      </c>
      <c r="I21" s="51" t="s">
        <v>62</v>
      </c>
      <c r="J21" s="51">
        <v>14</v>
      </c>
      <c r="K21" s="52">
        <v>14</v>
      </c>
      <c r="L21" s="41"/>
      <c r="M21" s="41"/>
      <c r="N21" s="41"/>
      <c r="O21" s="41"/>
      <c r="P21" s="37"/>
      <c r="Q21" s="37"/>
      <c r="R21" s="37"/>
      <c r="S21" s="37"/>
      <c r="T21" s="37"/>
      <c r="U21" s="37"/>
      <c r="V21" s="37"/>
      <c r="W21" s="37"/>
      <c r="X21" s="37"/>
      <c r="Y21" s="37"/>
      <c r="Z21" s="37"/>
      <c r="AA21" s="37"/>
      <c r="AB21" s="159">
        <f t="shared" si="0"/>
        <v>14</v>
      </c>
      <c r="AC21" s="69">
        <f t="shared" si="1"/>
        <v>14</v>
      </c>
    </row>
    <row r="22" spans="1:29" ht="20.65" customHeight="1">
      <c r="A22" s="43"/>
      <c r="B22" s="50" t="s">
        <v>345</v>
      </c>
      <c r="C22" s="51" t="s">
        <v>354</v>
      </c>
      <c r="D22" s="51" t="s">
        <v>355</v>
      </c>
      <c r="E22" s="54" t="s">
        <v>356</v>
      </c>
      <c r="F22" s="51" t="s">
        <v>357</v>
      </c>
      <c r="G22" s="51">
        <v>5</v>
      </c>
      <c r="H22" s="51">
        <v>5</v>
      </c>
      <c r="I22" s="51" t="s">
        <v>62</v>
      </c>
      <c r="J22" s="51">
        <v>2</v>
      </c>
      <c r="K22" s="52">
        <v>1</v>
      </c>
      <c r="L22" s="41"/>
      <c r="M22" s="41"/>
      <c r="N22" s="41"/>
      <c r="O22" s="41"/>
      <c r="P22" s="37"/>
      <c r="Q22" s="37"/>
      <c r="R22" s="37"/>
      <c r="S22" s="37"/>
      <c r="T22" s="37"/>
      <c r="U22" s="37"/>
      <c r="V22" s="37"/>
      <c r="W22" s="37"/>
      <c r="X22" s="37"/>
      <c r="Y22" s="37"/>
      <c r="Z22" s="37"/>
      <c r="AA22" s="37"/>
      <c r="AB22" s="159">
        <f t="shared" si="0"/>
        <v>1</v>
      </c>
      <c r="AC22" s="69">
        <f t="shared" si="1"/>
        <v>1</v>
      </c>
    </row>
    <row r="23" spans="1:29">
      <c r="A23" s="43" t="s">
        <v>44</v>
      </c>
      <c r="B23" s="71" t="s">
        <v>345</v>
      </c>
      <c r="C23" s="71" t="s">
        <v>358</v>
      </c>
      <c r="D23" s="71" t="s">
        <v>359</v>
      </c>
      <c r="E23" s="71" t="s">
        <v>360</v>
      </c>
      <c r="F23" s="71" t="s">
        <v>308</v>
      </c>
      <c r="G23" s="71">
        <v>0</v>
      </c>
      <c r="H23" s="80">
        <v>0</v>
      </c>
      <c r="I23" s="62" t="s">
        <v>295</v>
      </c>
      <c r="J23" s="37"/>
      <c r="K23" s="41"/>
      <c r="L23" s="41"/>
      <c r="M23" s="41"/>
      <c r="N23" s="41"/>
      <c r="O23" s="41"/>
      <c r="P23" s="37"/>
      <c r="Q23" s="37"/>
      <c r="R23" s="37"/>
      <c r="S23" s="37"/>
      <c r="T23" s="37"/>
      <c r="U23" s="37"/>
      <c r="V23" s="37"/>
      <c r="W23" s="37"/>
      <c r="X23" s="37"/>
      <c r="Y23" s="37"/>
      <c r="Z23" s="37"/>
      <c r="AA23" s="37"/>
      <c r="AB23" s="159">
        <f t="shared" si="0"/>
        <v>0</v>
      </c>
      <c r="AC23" s="69">
        <f t="shared" si="1"/>
        <v>0</v>
      </c>
    </row>
    <row r="24" spans="1:29">
      <c r="A24" s="43" t="s">
        <v>44</v>
      </c>
      <c r="B24" s="71" t="s">
        <v>269</v>
      </c>
      <c r="C24" s="71" t="s">
        <v>361</v>
      </c>
      <c r="D24" s="71" t="s">
        <v>362</v>
      </c>
      <c r="E24" s="71" t="s">
        <v>363</v>
      </c>
      <c r="F24" s="71" t="s">
        <v>308</v>
      </c>
      <c r="G24" s="71">
        <v>0</v>
      </c>
      <c r="H24" s="80">
        <v>0</v>
      </c>
      <c r="I24" s="62" t="s">
        <v>295</v>
      </c>
      <c r="J24" s="37"/>
      <c r="K24" s="41"/>
      <c r="L24" s="41"/>
      <c r="M24" s="41"/>
      <c r="N24" s="41"/>
      <c r="O24" s="41"/>
      <c r="P24" s="37"/>
      <c r="Q24" s="37"/>
      <c r="R24" s="37"/>
      <c r="S24" s="37"/>
      <c r="T24" s="37"/>
      <c r="U24" s="37"/>
      <c r="V24" s="37"/>
      <c r="W24" s="37"/>
      <c r="X24" s="37"/>
      <c r="Y24" s="37"/>
      <c r="Z24" s="37"/>
      <c r="AA24" s="37"/>
      <c r="AB24" s="159">
        <f t="shared" si="0"/>
        <v>0</v>
      </c>
      <c r="AC24" s="69">
        <f t="shared" si="1"/>
        <v>0</v>
      </c>
    </row>
    <row r="25" spans="1:29">
      <c r="A25" s="43" t="s">
        <v>44</v>
      </c>
      <c r="B25" s="71" t="s">
        <v>151</v>
      </c>
      <c r="C25" s="71" t="s">
        <v>364</v>
      </c>
      <c r="D25" s="71" t="s">
        <v>365</v>
      </c>
      <c r="E25" s="71" t="s">
        <v>366</v>
      </c>
      <c r="F25" s="71" t="s">
        <v>308</v>
      </c>
      <c r="G25" s="71">
        <v>0</v>
      </c>
      <c r="H25" s="80">
        <v>0</v>
      </c>
      <c r="I25" s="62" t="s">
        <v>295</v>
      </c>
      <c r="J25" s="37"/>
      <c r="K25" s="41"/>
      <c r="L25" s="41"/>
      <c r="M25" s="41"/>
      <c r="N25" s="41"/>
      <c r="O25" s="41"/>
      <c r="P25" s="37"/>
      <c r="Q25" s="37"/>
      <c r="R25" s="37"/>
      <c r="S25" s="37"/>
      <c r="T25" s="37"/>
      <c r="U25" s="37"/>
      <c r="V25" s="37"/>
      <c r="W25" s="37"/>
      <c r="X25" s="37"/>
      <c r="Y25" s="37"/>
      <c r="Z25" s="37"/>
      <c r="AA25" s="37"/>
      <c r="AB25" s="159">
        <f t="shared" si="0"/>
        <v>0</v>
      </c>
      <c r="AC25" s="69">
        <f t="shared" si="1"/>
        <v>0</v>
      </c>
    </row>
    <row r="26" spans="1:29">
      <c r="A26" s="43" t="s">
        <v>44</v>
      </c>
      <c r="B26" s="71" t="s">
        <v>151</v>
      </c>
      <c r="C26" s="71" t="s">
        <v>367</v>
      </c>
      <c r="D26" s="71" t="s">
        <v>368</v>
      </c>
      <c r="E26" s="71" t="s">
        <v>369</v>
      </c>
      <c r="F26" s="71" t="s">
        <v>308</v>
      </c>
      <c r="G26" s="71">
        <v>0</v>
      </c>
      <c r="H26" s="80">
        <v>0</v>
      </c>
      <c r="I26" s="62" t="s">
        <v>295</v>
      </c>
      <c r="J26" s="37"/>
      <c r="K26" s="41"/>
      <c r="L26" s="41"/>
      <c r="M26" s="41"/>
      <c r="N26" s="41"/>
      <c r="O26" s="41"/>
      <c r="P26" s="37"/>
      <c r="Q26" s="37"/>
      <c r="R26" s="37"/>
      <c r="S26" s="37"/>
      <c r="T26" s="37"/>
      <c r="U26" s="37"/>
      <c r="V26" s="37"/>
      <c r="W26" s="37"/>
      <c r="X26" s="37"/>
      <c r="Y26" s="37"/>
      <c r="Z26" s="37"/>
      <c r="AA26" s="37"/>
      <c r="AB26" s="159">
        <f t="shared" si="0"/>
        <v>0</v>
      </c>
      <c r="AC26" s="69">
        <f t="shared" si="1"/>
        <v>0</v>
      </c>
    </row>
    <row r="27" spans="1:29">
      <c r="A27" s="43" t="s">
        <v>44</v>
      </c>
      <c r="B27" s="71" t="s">
        <v>274</v>
      </c>
      <c r="C27" s="71" t="s">
        <v>370</v>
      </c>
      <c r="D27" s="71" t="s">
        <v>371</v>
      </c>
      <c r="E27" s="71" t="s">
        <v>372</v>
      </c>
      <c r="F27" s="71" t="s">
        <v>308</v>
      </c>
      <c r="G27" s="71">
        <v>0</v>
      </c>
      <c r="H27" s="80">
        <v>0</v>
      </c>
      <c r="I27" s="62" t="s">
        <v>295</v>
      </c>
      <c r="J27" s="37"/>
      <c r="K27" s="41"/>
      <c r="L27" s="41"/>
      <c r="M27" s="41"/>
      <c r="N27" s="41"/>
      <c r="O27" s="41"/>
      <c r="P27" s="37"/>
      <c r="Q27" s="37"/>
      <c r="R27" s="37"/>
      <c r="S27" s="37"/>
      <c r="T27" s="37"/>
      <c r="U27" s="37"/>
      <c r="V27" s="37"/>
      <c r="W27" s="37"/>
      <c r="X27" s="37"/>
      <c r="Y27" s="37"/>
      <c r="Z27" s="37"/>
      <c r="AA27" s="37"/>
      <c r="AB27" s="159">
        <f t="shared" si="0"/>
        <v>0</v>
      </c>
      <c r="AC27" s="69">
        <f t="shared" si="1"/>
        <v>0</v>
      </c>
    </row>
    <row r="28" spans="1:29">
      <c r="A28" s="43"/>
      <c r="B28" s="89" t="s">
        <v>274</v>
      </c>
      <c r="C28" s="89" t="s">
        <v>370</v>
      </c>
      <c r="D28" s="89" t="s">
        <v>373</v>
      </c>
      <c r="E28" s="71" t="s">
        <v>374</v>
      </c>
      <c r="F28" s="89" t="s">
        <v>375</v>
      </c>
      <c r="G28" s="89">
        <v>1</v>
      </c>
      <c r="H28" s="89">
        <v>1</v>
      </c>
      <c r="I28" s="89" t="s">
        <v>75</v>
      </c>
      <c r="J28" s="142">
        <v>1</v>
      </c>
      <c r="K28" s="143"/>
      <c r="L28" s="143"/>
      <c r="M28" s="143"/>
      <c r="N28" s="160"/>
      <c r="O28" s="143"/>
      <c r="P28" s="142"/>
      <c r="Q28" s="142"/>
      <c r="R28" s="142"/>
      <c r="S28" s="142"/>
      <c r="T28" s="142"/>
      <c r="U28" s="142"/>
      <c r="V28" s="142"/>
      <c r="W28" s="142"/>
      <c r="X28" s="142"/>
      <c r="Y28" s="142"/>
      <c r="Z28" s="142"/>
      <c r="AA28" s="142"/>
      <c r="AB28" s="159">
        <f t="shared" si="0"/>
        <v>0</v>
      </c>
      <c r="AC28" s="69">
        <f t="shared" si="1"/>
        <v>0</v>
      </c>
    </row>
    <row r="29" spans="1:29">
      <c r="A29" s="43"/>
      <c r="B29" s="89" t="s">
        <v>274</v>
      </c>
      <c r="C29" s="89" t="s">
        <v>370</v>
      </c>
      <c r="D29" s="89" t="s">
        <v>376</v>
      </c>
      <c r="E29" s="71" t="s">
        <v>377</v>
      </c>
      <c r="F29" s="89" t="s">
        <v>378</v>
      </c>
      <c r="G29" s="89">
        <v>1</v>
      </c>
      <c r="H29" s="89">
        <v>1</v>
      </c>
      <c r="I29" s="89" t="s">
        <v>75</v>
      </c>
      <c r="J29" s="142">
        <v>1</v>
      </c>
      <c r="K29" s="143"/>
      <c r="L29" s="143"/>
      <c r="M29" s="143"/>
      <c r="N29" s="160"/>
      <c r="O29" s="143"/>
      <c r="P29" s="142"/>
      <c r="Q29" s="142"/>
      <c r="R29" s="142"/>
      <c r="S29" s="142"/>
      <c r="T29" s="142"/>
      <c r="U29" s="142"/>
      <c r="V29" s="142"/>
      <c r="W29" s="142"/>
      <c r="X29" s="142"/>
      <c r="Y29" s="142"/>
      <c r="Z29" s="142"/>
      <c r="AA29" s="142"/>
      <c r="AB29" s="159">
        <f t="shared" si="0"/>
        <v>0</v>
      </c>
      <c r="AC29" s="69">
        <f t="shared" si="1"/>
        <v>0</v>
      </c>
    </row>
    <row r="30" spans="1:29">
      <c r="A30" s="43" t="s">
        <v>44</v>
      </c>
      <c r="B30" s="71" t="s">
        <v>274</v>
      </c>
      <c r="C30" s="71" t="s">
        <v>379</v>
      </c>
      <c r="D30" s="71" t="s">
        <v>380</v>
      </c>
      <c r="E30" s="71" t="s">
        <v>381</v>
      </c>
      <c r="F30" s="71" t="s">
        <v>308</v>
      </c>
      <c r="G30" s="71">
        <v>0</v>
      </c>
      <c r="H30" s="80">
        <v>0</v>
      </c>
      <c r="I30" s="62" t="s">
        <v>295</v>
      </c>
      <c r="J30" s="37"/>
      <c r="K30" s="41"/>
      <c r="L30" s="41"/>
      <c r="M30" s="41"/>
      <c r="N30" s="41"/>
      <c r="O30" s="41"/>
      <c r="P30" s="37"/>
      <c r="Q30" s="37"/>
      <c r="R30" s="37"/>
      <c r="S30" s="37"/>
      <c r="T30" s="37"/>
      <c r="U30" s="37"/>
      <c r="V30" s="37"/>
      <c r="W30" s="37"/>
      <c r="X30" s="37"/>
      <c r="Y30" s="37"/>
      <c r="Z30" s="37"/>
      <c r="AA30" s="37"/>
      <c r="AB30" s="159">
        <f t="shared" si="0"/>
        <v>0</v>
      </c>
      <c r="AC30" s="69">
        <f t="shared" si="1"/>
        <v>0</v>
      </c>
    </row>
    <row r="31" spans="1:29">
      <c r="A31" s="43" t="s">
        <v>44</v>
      </c>
      <c r="B31" s="71" t="s">
        <v>274</v>
      </c>
      <c r="C31" s="71" t="s">
        <v>382</v>
      </c>
      <c r="D31" s="71" t="s">
        <v>383</v>
      </c>
      <c r="E31" s="71" t="s">
        <v>384</v>
      </c>
      <c r="F31" s="71" t="s">
        <v>308</v>
      </c>
      <c r="G31" s="71">
        <v>0</v>
      </c>
      <c r="H31" s="80">
        <v>0</v>
      </c>
      <c r="I31" s="62" t="s">
        <v>295</v>
      </c>
      <c r="J31" s="37"/>
      <c r="K31" s="41"/>
      <c r="L31" s="41"/>
      <c r="M31" s="41"/>
      <c r="N31" s="41"/>
      <c r="O31" s="41"/>
      <c r="P31" s="37"/>
      <c r="Q31" s="37"/>
      <c r="R31" s="37"/>
      <c r="S31" s="37"/>
      <c r="T31" s="37"/>
      <c r="U31" s="37"/>
      <c r="V31" s="37"/>
      <c r="W31" s="37"/>
      <c r="X31" s="37"/>
      <c r="Y31" s="37"/>
      <c r="Z31" s="37"/>
      <c r="AA31" s="37"/>
      <c r="AB31" s="159">
        <f t="shared" si="0"/>
        <v>0</v>
      </c>
      <c r="AC31" s="69">
        <f t="shared" si="1"/>
        <v>0</v>
      </c>
    </row>
    <row r="32" spans="1:29">
      <c r="A32" s="43" t="s">
        <v>44</v>
      </c>
      <c r="B32" s="71" t="s">
        <v>385</v>
      </c>
      <c r="C32" s="71" t="s">
        <v>386</v>
      </c>
      <c r="D32" s="71" t="s">
        <v>387</v>
      </c>
      <c r="E32" s="71" t="s">
        <v>388</v>
      </c>
      <c r="F32" s="71" t="s">
        <v>308</v>
      </c>
      <c r="G32" s="71">
        <v>0</v>
      </c>
      <c r="H32" s="80">
        <v>0</v>
      </c>
      <c r="I32" s="62" t="s">
        <v>295</v>
      </c>
      <c r="J32" s="37"/>
      <c r="K32" s="41"/>
      <c r="L32" s="41"/>
      <c r="M32" s="41"/>
      <c r="N32" s="41"/>
      <c r="O32" s="41"/>
      <c r="P32" s="37"/>
      <c r="Q32" s="37"/>
      <c r="R32" s="37"/>
      <c r="S32" s="37"/>
      <c r="T32" s="37"/>
      <c r="U32" s="37"/>
      <c r="V32" s="37"/>
      <c r="W32" s="37"/>
      <c r="X32" s="37"/>
      <c r="Y32" s="37"/>
      <c r="Z32" s="37"/>
      <c r="AA32" s="37"/>
      <c r="AB32" s="159">
        <f t="shared" si="0"/>
        <v>0</v>
      </c>
      <c r="AC32" s="69">
        <f t="shared" si="1"/>
        <v>0</v>
      </c>
    </row>
    <row r="33" spans="1:29">
      <c r="A33" s="43" t="s">
        <v>44</v>
      </c>
      <c r="B33" s="71" t="s">
        <v>389</v>
      </c>
      <c r="C33" s="71" t="s">
        <v>390</v>
      </c>
      <c r="D33" s="71" t="s">
        <v>391</v>
      </c>
      <c r="E33" s="71" t="s">
        <v>392</v>
      </c>
      <c r="F33" s="71" t="s">
        <v>308</v>
      </c>
      <c r="G33" s="71">
        <v>0</v>
      </c>
      <c r="H33" s="80">
        <v>0</v>
      </c>
      <c r="I33" s="62" t="s">
        <v>295</v>
      </c>
      <c r="J33" s="37"/>
      <c r="K33" s="41"/>
      <c r="L33" s="41"/>
      <c r="M33" s="41"/>
      <c r="N33" s="41"/>
      <c r="O33" s="41"/>
      <c r="P33" s="37"/>
      <c r="Q33" s="37"/>
      <c r="R33" s="37"/>
      <c r="S33" s="37"/>
      <c r="T33" s="37"/>
      <c r="U33" s="37"/>
      <c r="V33" s="37"/>
      <c r="W33" s="37"/>
      <c r="X33" s="37"/>
      <c r="Y33" s="37"/>
      <c r="Z33" s="37"/>
      <c r="AA33" s="37"/>
      <c r="AB33" s="159">
        <f t="shared" si="0"/>
        <v>0</v>
      </c>
      <c r="AC33" s="69">
        <f t="shared" si="1"/>
        <v>0</v>
      </c>
    </row>
    <row r="34" spans="1:29">
      <c r="A34" s="43" t="s">
        <v>44</v>
      </c>
      <c r="B34" s="71" t="s">
        <v>389</v>
      </c>
      <c r="C34" s="71" t="s">
        <v>393</v>
      </c>
      <c r="D34" s="71" t="s">
        <v>394</v>
      </c>
      <c r="E34" s="71" t="s">
        <v>395</v>
      </c>
      <c r="F34" s="71" t="s">
        <v>299</v>
      </c>
      <c r="G34" s="71">
        <v>0</v>
      </c>
      <c r="H34" s="80">
        <v>0</v>
      </c>
      <c r="I34" s="62" t="s">
        <v>295</v>
      </c>
      <c r="J34" s="37"/>
      <c r="K34" s="41"/>
      <c r="L34" s="41"/>
      <c r="M34" s="41"/>
      <c r="N34" s="41"/>
      <c r="O34" s="41"/>
      <c r="P34" s="37"/>
      <c r="Q34" s="37"/>
      <c r="R34" s="37"/>
      <c r="S34" s="37"/>
      <c r="T34" s="37"/>
      <c r="U34" s="37"/>
      <c r="V34" s="37"/>
      <c r="W34" s="37"/>
      <c r="X34" s="37"/>
      <c r="Y34" s="37"/>
      <c r="Z34" s="37"/>
      <c r="AA34" s="37"/>
      <c r="AB34" s="159">
        <f t="shared" si="0"/>
        <v>0</v>
      </c>
      <c r="AC34" s="69">
        <f t="shared" si="1"/>
        <v>0</v>
      </c>
    </row>
    <row r="35" spans="1:29">
      <c r="A35" s="43" t="s">
        <v>44</v>
      </c>
      <c r="B35" s="71" t="s">
        <v>396</v>
      </c>
      <c r="C35" s="71" t="s">
        <v>397</v>
      </c>
      <c r="D35" s="71"/>
      <c r="E35" s="71" t="s">
        <v>398</v>
      </c>
      <c r="F35" s="71" t="s">
        <v>308</v>
      </c>
      <c r="G35" s="71">
        <v>0</v>
      </c>
      <c r="H35" s="80">
        <v>0</v>
      </c>
      <c r="I35" s="62" t="s">
        <v>295</v>
      </c>
      <c r="J35" s="37"/>
      <c r="K35" s="41"/>
      <c r="L35" s="41"/>
      <c r="M35" s="41"/>
      <c r="N35" s="41"/>
      <c r="O35" s="41"/>
      <c r="P35" s="37"/>
      <c r="Q35" s="37"/>
      <c r="R35" s="37"/>
      <c r="S35" s="37"/>
      <c r="T35" s="37"/>
      <c r="U35" s="37"/>
      <c r="V35" s="37"/>
      <c r="W35" s="37"/>
      <c r="X35" s="37"/>
      <c r="Y35" s="37"/>
      <c r="Z35" s="37"/>
      <c r="AA35" s="37"/>
      <c r="AB35" s="159">
        <f t="shared" si="0"/>
        <v>0</v>
      </c>
      <c r="AC35" s="69">
        <f t="shared" si="1"/>
        <v>0</v>
      </c>
    </row>
    <row r="36" spans="1:29">
      <c r="A36" s="88"/>
      <c r="B36" s="89" t="s">
        <v>396</v>
      </c>
      <c r="C36" s="89" t="s">
        <v>397</v>
      </c>
      <c r="D36" s="89" t="s">
        <v>399</v>
      </c>
      <c r="E36" s="89" t="s">
        <v>400</v>
      </c>
      <c r="F36" s="89" t="s">
        <v>401</v>
      </c>
      <c r="G36" s="89">
        <v>1</v>
      </c>
      <c r="H36" s="89">
        <v>1</v>
      </c>
      <c r="I36" s="89" t="s">
        <v>75</v>
      </c>
      <c r="J36" s="142">
        <v>1</v>
      </c>
      <c r="K36" s="143"/>
      <c r="L36" s="143"/>
      <c r="M36" s="143"/>
      <c r="N36" s="143"/>
      <c r="O36" s="160"/>
      <c r="P36" s="142"/>
      <c r="Q36" s="142"/>
      <c r="R36" s="142"/>
      <c r="S36" s="142"/>
      <c r="T36" s="142"/>
      <c r="U36" s="142"/>
      <c r="V36" s="142"/>
      <c r="W36" s="142"/>
      <c r="X36" s="142"/>
      <c r="Y36" s="142"/>
      <c r="Z36" s="142"/>
      <c r="AA36" s="142"/>
      <c r="AB36" s="159">
        <f t="shared" si="0"/>
        <v>0</v>
      </c>
      <c r="AC36" s="69">
        <f t="shared" si="1"/>
        <v>0</v>
      </c>
    </row>
    <row r="37" spans="1:29">
      <c r="A37" s="88"/>
      <c r="B37" s="89" t="s">
        <v>396</v>
      </c>
      <c r="C37" s="89" t="s">
        <v>397</v>
      </c>
      <c r="D37" s="89" t="s">
        <v>402</v>
      </c>
      <c r="E37" s="89" t="s">
        <v>400</v>
      </c>
      <c r="F37" s="89" t="s">
        <v>403</v>
      </c>
      <c r="G37" s="89">
        <v>1</v>
      </c>
      <c r="H37" s="89">
        <v>1</v>
      </c>
      <c r="I37" s="89" t="s">
        <v>62</v>
      </c>
      <c r="J37" s="142"/>
      <c r="K37" s="143">
        <v>1</v>
      </c>
      <c r="L37" s="143"/>
      <c r="M37" s="143"/>
      <c r="N37" s="143"/>
      <c r="O37" s="160"/>
      <c r="P37" s="142"/>
      <c r="Q37" s="142"/>
      <c r="R37" s="142"/>
      <c r="S37" s="142"/>
      <c r="T37" s="142"/>
      <c r="U37" s="142"/>
      <c r="V37" s="142"/>
      <c r="W37" s="142"/>
      <c r="X37" s="142"/>
      <c r="Y37" s="142"/>
      <c r="Z37" s="142"/>
      <c r="AA37" s="142"/>
      <c r="AB37" s="159">
        <f t="shared" si="0"/>
        <v>1</v>
      </c>
      <c r="AC37" s="69">
        <f t="shared" si="1"/>
        <v>1</v>
      </c>
    </row>
    <row r="38" spans="1:29">
      <c r="A38" s="43" t="s">
        <v>44</v>
      </c>
      <c r="B38" s="71" t="s">
        <v>404</v>
      </c>
      <c r="C38" s="71" t="s">
        <v>405</v>
      </c>
      <c r="D38" s="71" t="s">
        <v>406</v>
      </c>
      <c r="E38" s="71" t="s">
        <v>407</v>
      </c>
      <c r="F38" s="71" t="s">
        <v>308</v>
      </c>
      <c r="G38" s="71">
        <v>0</v>
      </c>
      <c r="H38" s="80">
        <v>0</v>
      </c>
      <c r="I38" s="62" t="s">
        <v>295</v>
      </c>
      <c r="J38" s="37"/>
      <c r="K38" s="41"/>
      <c r="L38" s="41"/>
      <c r="M38" s="41"/>
      <c r="N38" s="41"/>
      <c r="O38" s="41"/>
      <c r="P38" s="37"/>
      <c r="Q38" s="37"/>
      <c r="R38" s="37"/>
      <c r="S38" s="37"/>
      <c r="T38" s="37"/>
      <c r="U38" s="37"/>
      <c r="V38" s="37"/>
      <c r="W38" s="37"/>
      <c r="X38" s="37"/>
      <c r="Y38" s="37"/>
      <c r="Z38" s="37"/>
      <c r="AA38" s="37"/>
      <c r="AB38" s="159">
        <f t="shared" si="0"/>
        <v>0</v>
      </c>
      <c r="AC38" s="69">
        <f t="shared" si="1"/>
        <v>0</v>
      </c>
    </row>
    <row r="39" spans="1:29">
      <c r="A39" s="88"/>
      <c r="B39" s="89" t="s">
        <v>404</v>
      </c>
      <c r="C39" s="89" t="s">
        <v>405</v>
      </c>
      <c r="D39" s="89" t="s">
        <v>408</v>
      </c>
      <c r="E39" s="89" t="s">
        <v>409</v>
      </c>
      <c r="F39" s="89" t="s">
        <v>410</v>
      </c>
      <c r="G39" s="89">
        <v>15</v>
      </c>
      <c r="H39" s="89">
        <v>15</v>
      </c>
      <c r="I39" s="89" t="s">
        <v>75</v>
      </c>
      <c r="J39" s="142">
        <v>1</v>
      </c>
      <c r="K39" s="143"/>
      <c r="L39" s="143"/>
      <c r="M39" s="143"/>
      <c r="N39" s="143"/>
      <c r="O39" s="160"/>
      <c r="P39" s="142"/>
      <c r="Q39" s="142"/>
      <c r="R39" s="142"/>
      <c r="S39" s="142"/>
      <c r="T39" s="142"/>
      <c r="U39" s="142"/>
      <c r="V39" s="142"/>
      <c r="W39" s="142"/>
      <c r="X39" s="142"/>
      <c r="Y39" s="142"/>
      <c r="Z39" s="142"/>
      <c r="AA39" s="142"/>
      <c r="AB39" s="159">
        <f t="shared" si="0"/>
        <v>0</v>
      </c>
      <c r="AC39" s="69">
        <f t="shared" si="1"/>
        <v>0</v>
      </c>
    </row>
    <row r="40" spans="1:29">
      <c r="A40" s="43" t="s">
        <v>44</v>
      </c>
      <c r="B40" s="50" t="s">
        <v>411</v>
      </c>
      <c r="C40" s="51" t="s">
        <v>412</v>
      </c>
      <c r="D40" s="51" t="s">
        <v>413</v>
      </c>
      <c r="E40" s="51" t="s">
        <v>414</v>
      </c>
      <c r="F40" s="51" t="s">
        <v>415</v>
      </c>
      <c r="G40" s="51">
        <v>11</v>
      </c>
      <c r="H40" s="51">
        <v>10</v>
      </c>
      <c r="I40" s="51" t="s">
        <v>75</v>
      </c>
      <c r="J40" s="51">
        <v>3</v>
      </c>
      <c r="K40" s="52">
        <v>1</v>
      </c>
      <c r="L40" s="52" t="s">
        <v>44</v>
      </c>
      <c r="M40" s="52" t="s">
        <v>44</v>
      </c>
      <c r="N40" s="52" t="s">
        <v>44</v>
      </c>
      <c r="O40" s="52" t="s">
        <v>44</v>
      </c>
      <c r="P40" s="51" t="s">
        <v>44</v>
      </c>
      <c r="Q40" s="51" t="s">
        <v>44</v>
      </c>
      <c r="R40" s="51" t="s">
        <v>44</v>
      </c>
      <c r="S40" s="51" t="s">
        <v>44</v>
      </c>
      <c r="T40" s="51" t="s">
        <v>44</v>
      </c>
      <c r="U40" s="51" t="s">
        <v>44</v>
      </c>
      <c r="V40" s="51" t="s">
        <v>44</v>
      </c>
      <c r="W40" s="51" t="s">
        <v>44</v>
      </c>
      <c r="X40" s="51" t="s">
        <v>44</v>
      </c>
      <c r="Y40" s="51" t="s">
        <v>44</v>
      </c>
      <c r="Z40" s="51" t="s">
        <v>44</v>
      </c>
      <c r="AA40" s="51" t="s">
        <v>44</v>
      </c>
      <c r="AB40" s="53">
        <f>SUM(K40:Z40)</f>
        <v>1</v>
      </c>
      <c r="AC40" s="52">
        <f>SUM(K40:O40)</f>
        <v>1</v>
      </c>
    </row>
    <row r="41" spans="1:29">
      <c r="A41" s="88"/>
      <c r="B41" s="71" t="s">
        <v>416</v>
      </c>
      <c r="C41" s="141" t="s">
        <v>417</v>
      </c>
      <c r="D41" t="s">
        <v>418</v>
      </c>
      <c r="E41" s="141" t="s">
        <v>419</v>
      </c>
      <c r="F41" s="71" t="s">
        <v>299</v>
      </c>
      <c r="G41" s="141">
        <v>5</v>
      </c>
      <c r="H41" s="141">
        <v>5</v>
      </c>
      <c r="I41" s="89" t="s">
        <v>273</v>
      </c>
      <c r="J41" s="142"/>
      <c r="K41" s="143"/>
      <c r="L41" s="143"/>
      <c r="M41" s="143"/>
      <c r="N41" s="143">
        <v>2</v>
      </c>
      <c r="O41" s="160">
        <v>3</v>
      </c>
      <c r="P41" s="142"/>
      <c r="Q41" s="142"/>
      <c r="R41" s="142"/>
      <c r="S41" s="142"/>
      <c r="T41" s="142"/>
      <c r="U41" s="142"/>
      <c r="V41" s="142"/>
      <c r="W41" s="142"/>
      <c r="X41" s="142"/>
      <c r="Y41" s="142"/>
      <c r="Z41" s="142"/>
      <c r="AA41" s="142"/>
      <c r="AB41" s="159">
        <f t="shared" si="0"/>
        <v>5</v>
      </c>
      <c r="AC41" s="69">
        <f t="shared" si="1"/>
        <v>5</v>
      </c>
    </row>
    <row r="42" spans="1:29">
      <c r="A42" s="43" t="s">
        <v>44</v>
      </c>
      <c r="B42" s="71" t="s">
        <v>416</v>
      </c>
      <c r="C42" s="71" t="s">
        <v>420</v>
      </c>
      <c r="D42" s="71" t="s">
        <v>421</v>
      </c>
      <c r="E42" s="71" t="s">
        <v>422</v>
      </c>
      <c r="F42" s="71" t="s">
        <v>308</v>
      </c>
      <c r="G42" s="71">
        <v>0</v>
      </c>
      <c r="H42" s="80">
        <v>0</v>
      </c>
      <c r="I42" s="62" t="s">
        <v>295</v>
      </c>
      <c r="J42" s="37"/>
      <c r="K42" s="41"/>
      <c r="L42" s="41"/>
      <c r="M42" s="41"/>
      <c r="N42" s="41"/>
      <c r="O42" s="41"/>
      <c r="P42" s="37"/>
      <c r="Q42" s="37"/>
      <c r="R42" s="37"/>
      <c r="S42" s="37"/>
      <c r="T42" s="37"/>
      <c r="U42" s="37"/>
      <c r="V42" s="37"/>
      <c r="W42" s="37"/>
      <c r="X42" s="37"/>
      <c r="Y42" s="37"/>
      <c r="Z42" s="37"/>
      <c r="AA42" s="37"/>
      <c r="AB42" s="159">
        <f t="shared" si="0"/>
        <v>0</v>
      </c>
      <c r="AC42" s="69">
        <f t="shared" si="1"/>
        <v>0</v>
      </c>
    </row>
    <row r="43" spans="1:29">
      <c r="A43" s="43" t="s">
        <v>44</v>
      </c>
      <c r="B43" s="71" t="s">
        <v>423</v>
      </c>
      <c r="C43" s="71" t="s">
        <v>424</v>
      </c>
      <c r="D43" s="71" t="s">
        <v>425</v>
      </c>
      <c r="E43" s="71" t="s">
        <v>426</v>
      </c>
      <c r="F43" s="71" t="s">
        <v>308</v>
      </c>
      <c r="G43" s="71">
        <v>0</v>
      </c>
      <c r="H43" s="80">
        <v>0</v>
      </c>
      <c r="I43" s="62" t="s">
        <v>295</v>
      </c>
      <c r="J43" s="142">
        <v>15</v>
      </c>
      <c r="K43" s="143"/>
      <c r="L43" s="143"/>
      <c r="M43" s="143"/>
      <c r="N43" s="160"/>
      <c r="O43" s="143"/>
      <c r="P43" s="142"/>
      <c r="Q43" s="142"/>
      <c r="R43" s="142"/>
      <c r="S43" s="142"/>
      <c r="T43" s="142"/>
      <c r="U43" s="142"/>
      <c r="V43" s="142"/>
      <c r="W43" s="142"/>
      <c r="X43" s="142"/>
      <c r="Y43" s="142"/>
      <c r="Z43" s="142"/>
      <c r="AA43" s="142"/>
      <c r="AB43" s="159">
        <f t="shared" si="0"/>
        <v>0</v>
      </c>
      <c r="AC43" s="69">
        <f t="shared" si="1"/>
        <v>0</v>
      </c>
    </row>
    <row r="44" spans="1:29">
      <c r="A44" s="43" t="s">
        <v>44</v>
      </c>
      <c r="B44" s="71" t="s">
        <v>427</v>
      </c>
      <c r="C44" s="71" t="s">
        <v>428</v>
      </c>
      <c r="D44" s="71" t="s">
        <v>429</v>
      </c>
      <c r="E44" s="71" t="s">
        <v>430</v>
      </c>
      <c r="F44" s="71" t="s">
        <v>308</v>
      </c>
      <c r="G44" s="71">
        <v>0</v>
      </c>
      <c r="H44" s="80">
        <v>0</v>
      </c>
      <c r="I44" s="62" t="s">
        <v>295</v>
      </c>
      <c r="J44" s="142">
        <v>1</v>
      </c>
      <c r="K44" s="143"/>
      <c r="L44" s="143"/>
      <c r="M44" s="143"/>
      <c r="N44" s="143"/>
      <c r="O44" s="160"/>
      <c r="P44" s="142"/>
      <c r="Q44" s="142"/>
      <c r="R44" s="142"/>
      <c r="S44" s="142"/>
      <c r="T44" s="142"/>
      <c r="U44" s="142"/>
      <c r="V44" s="142"/>
      <c r="W44" s="142"/>
      <c r="X44" s="142"/>
      <c r="Y44" s="142"/>
      <c r="Z44" s="142"/>
      <c r="AA44" s="142"/>
      <c r="AB44" s="159">
        <f t="shared" si="0"/>
        <v>0</v>
      </c>
      <c r="AC44" s="69">
        <f t="shared" si="1"/>
        <v>0</v>
      </c>
    </row>
    <row r="45" spans="1:29">
      <c r="A45" s="43" t="s">
        <v>44</v>
      </c>
      <c r="B45" s="71" t="s">
        <v>431</v>
      </c>
      <c r="C45" s="71" t="s">
        <v>432</v>
      </c>
      <c r="D45" s="71" t="s">
        <v>433</v>
      </c>
      <c r="E45" s="71" t="s">
        <v>434</v>
      </c>
      <c r="F45" s="71" t="s">
        <v>308</v>
      </c>
      <c r="G45" s="71">
        <v>0</v>
      </c>
      <c r="H45" s="80">
        <v>0</v>
      </c>
      <c r="I45" s="62" t="s">
        <v>295</v>
      </c>
      <c r="J45" s="37"/>
      <c r="K45" s="41"/>
      <c r="L45" s="41"/>
      <c r="M45" s="41"/>
      <c r="N45" s="41"/>
      <c r="O45" s="41"/>
      <c r="P45" s="37"/>
      <c r="Q45" s="37"/>
      <c r="R45" s="37"/>
      <c r="S45" s="37"/>
      <c r="T45" s="37"/>
      <c r="U45" s="37"/>
      <c r="V45" s="37"/>
      <c r="W45" s="37"/>
      <c r="X45" s="37"/>
      <c r="Y45" s="37"/>
      <c r="Z45" s="37"/>
      <c r="AA45" s="37"/>
      <c r="AB45" s="159">
        <f t="shared" si="0"/>
        <v>0</v>
      </c>
      <c r="AC45" s="69">
        <f t="shared" si="1"/>
        <v>0</v>
      </c>
    </row>
    <row r="46" spans="1:29">
      <c r="A46" s="43" t="s">
        <v>44</v>
      </c>
      <c r="B46" s="166" t="s">
        <v>435</v>
      </c>
      <c r="C46" s="167" t="s">
        <v>436</v>
      </c>
      <c r="D46" s="167" t="s">
        <v>437</v>
      </c>
      <c r="E46" s="167" t="s">
        <v>438</v>
      </c>
      <c r="F46" s="167" t="s">
        <v>308</v>
      </c>
      <c r="G46" s="167">
        <v>0</v>
      </c>
      <c r="H46" s="168">
        <v>0</v>
      </c>
      <c r="I46" s="165" t="s">
        <v>295</v>
      </c>
      <c r="J46" s="37"/>
      <c r="K46" s="41"/>
      <c r="L46" s="41"/>
      <c r="M46" s="41"/>
      <c r="N46" s="41"/>
      <c r="O46" s="41"/>
      <c r="P46" s="37"/>
      <c r="Q46" s="37"/>
      <c r="R46" s="37"/>
      <c r="S46" s="37"/>
      <c r="T46" s="37"/>
      <c r="U46" s="37"/>
      <c r="V46" s="37"/>
      <c r="W46" s="37"/>
      <c r="X46" s="37"/>
      <c r="Y46" s="37"/>
      <c r="Z46" s="37"/>
      <c r="AA46" s="37"/>
      <c r="AB46" s="159">
        <f t="shared" si="0"/>
        <v>0</v>
      </c>
      <c r="AC46" s="69">
        <f t="shared" si="1"/>
        <v>0</v>
      </c>
    </row>
    <row r="47" spans="1:29">
      <c r="A47" s="43" t="s">
        <v>44</v>
      </c>
      <c r="B47" s="172" t="s">
        <v>439</v>
      </c>
      <c r="C47" s="170"/>
      <c r="D47" s="170"/>
      <c r="E47" s="170"/>
      <c r="F47" s="171"/>
      <c r="G47" s="169">
        <f>SUM(G3:G46)</f>
        <v>744</v>
      </c>
      <c r="H47" s="169">
        <f>SUM(H3:H46)</f>
        <v>743</v>
      </c>
      <c r="I47" s="169"/>
      <c r="J47" s="83">
        <f t="shared" ref="J47:AC47" si="2">SUM(J3:J46)</f>
        <v>113</v>
      </c>
      <c r="K47" s="83">
        <f t="shared" si="2"/>
        <v>19</v>
      </c>
      <c r="L47" s="83">
        <f t="shared" si="2"/>
        <v>53</v>
      </c>
      <c r="M47" s="83">
        <f t="shared" si="2"/>
        <v>58</v>
      </c>
      <c r="N47" s="83">
        <f t="shared" si="2"/>
        <v>60</v>
      </c>
      <c r="O47" s="83">
        <f t="shared" si="2"/>
        <v>43</v>
      </c>
      <c r="P47" s="83">
        <f t="shared" si="2"/>
        <v>40</v>
      </c>
      <c r="Q47" s="83">
        <f t="shared" si="2"/>
        <v>40</v>
      </c>
      <c r="R47" s="83">
        <f t="shared" si="2"/>
        <v>40</v>
      </c>
      <c r="S47" s="83">
        <f t="shared" si="2"/>
        <v>40</v>
      </c>
      <c r="T47" s="83">
        <f t="shared" si="2"/>
        <v>40</v>
      </c>
      <c r="U47" s="83">
        <f t="shared" si="2"/>
        <v>40</v>
      </c>
      <c r="V47" s="83">
        <f t="shared" si="2"/>
        <v>40</v>
      </c>
      <c r="W47" s="83">
        <f t="shared" si="2"/>
        <v>40</v>
      </c>
      <c r="X47" s="83">
        <f t="shared" si="2"/>
        <v>40</v>
      </c>
      <c r="Y47" s="83">
        <f t="shared" si="2"/>
        <v>40</v>
      </c>
      <c r="Z47" s="83">
        <f t="shared" si="2"/>
        <v>19</v>
      </c>
      <c r="AA47" s="83">
        <f t="shared" si="2"/>
        <v>0</v>
      </c>
      <c r="AB47" s="83">
        <f t="shared" si="2"/>
        <v>652</v>
      </c>
      <c r="AC47" s="83">
        <f t="shared" si="2"/>
        <v>233</v>
      </c>
    </row>
  </sheetData>
  <phoneticPr fontId="3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D6614-D528-4604-8895-4218D77FFAF2}">
  <dimension ref="A1:AC16"/>
  <sheetViews>
    <sheetView tabSelected="1" workbookViewId="0"/>
  </sheetViews>
  <sheetFormatPr defaultRowHeight="15"/>
  <cols>
    <col min="2" max="2" width="26.42578125" bestFit="1" customWidth="1"/>
    <col min="6" max="6" width="45.42578125" bestFit="1" customWidth="1"/>
    <col min="10" max="10" width="10.7109375" customWidth="1"/>
  </cols>
  <sheetData>
    <row r="1" spans="1:29" ht="18.75">
      <c r="A1" s="19" t="s">
        <v>2656</v>
      </c>
      <c r="B1" s="18"/>
      <c r="C1" s="18"/>
      <c r="D1" s="18"/>
      <c r="E1" s="18"/>
      <c r="F1" s="18"/>
      <c r="G1" s="18"/>
      <c r="H1" s="18"/>
      <c r="I1" s="18"/>
      <c r="J1" s="43" t="s">
        <v>44</v>
      </c>
      <c r="K1" s="43" t="s">
        <v>44</v>
      </c>
      <c r="L1" s="43" t="s">
        <v>44</v>
      </c>
      <c r="M1" s="43" t="s">
        <v>44</v>
      </c>
      <c r="N1" s="43" t="s">
        <v>44</v>
      </c>
      <c r="O1" s="43" t="s">
        <v>44</v>
      </c>
      <c r="P1" s="43" t="s">
        <v>44</v>
      </c>
      <c r="Q1" s="43" t="s">
        <v>44</v>
      </c>
      <c r="R1" s="43" t="s">
        <v>44</v>
      </c>
      <c r="S1" s="43" t="s">
        <v>44</v>
      </c>
      <c r="T1" s="43" t="s">
        <v>44</v>
      </c>
      <c r="U1" s="43" t="s">
        <v>44</v>
      </c>
      <c r="V1" s="43" t="s">
        <v>44</v>
      </c>
      <c r="W1" s="43" t="s">
        <v>44</v>
      </c>
      <c r="X1" s="43" t="s">
        <v>44</v>
      </c>
      <c r="Y1" s="43" t="s">
        <v>44</v>
      </c>
      <c r="Z1" s="43" t="s">
        <v>44</v>
      </c>
      <c r="AA1" s="43" t="s">
        <v>44</v>
      </c>
      <c r="AB1" s="43" t="s">
        <v>44</v>
      </c>
      <c r="AC1" s="43" t="s">
        <v>44</v>
      </c>
    </row>
    <row r="2" spans="1:29" ht="71.25">
      <c r="A2" s="43" t="s">
        <v>44</v>
      </c>
      <c r="B2" s="44" t="s">
        <v>45</v>
      </c>
      <c r="C2" s="45" t="s">
        <v>46</v>
      </c>
      <c r="D2" s="46" t="s">
        <v>47</v>
      </c>
      <c r="E2" s="46" t="s">
        <v>48</v>
      </c>
      <c r="F2" s="46" t="s">
        <v>49</v>
      </c>
      <c r="G2" s="45" t="s">
        <v>50</v>
      </c>
      <c r="H2" s="45" t="s">
        <v>51</v>
      </c>
      <c r="I2" s="46" t="s">
        <v>52</v>
      </c>
      <c r="J2" s="47" t="s">
        <v>53</v>
      </c>
      <c r="K2" s="68" t="s">
        <v>4</v>
      </c>
      <c r="L2" s="79" t="s">
        <v>5</v>
      </c>
      <c r="M2" s="79" t="s">
        <v>6</v>
      </c>
      <c r="N2" s="79" t="s">
        <v>7</v>
      </c>
      <c r="O2" s="79" t="s">
        <v>8</v>
      </c>
      <c r="P2" s="70" t="s">
        <v>9</v>
      </c>
      <c r="Q2" s="46" t="s">
        <v>10</v>
      </c>
      <c r="R2" s="46" t="s">
        <v>11</v>
      </c>
      <c r="S2" s="46" t="s">
        <v>12</v>
      </c>
      <c r="T2" s="46" t="s">
        <v>13</v>
      </c>
      <c r="U2" s="46" t="s">
        <v>14</v>
      </c>
      <c r="V2" s="46" t="s">
        <v>15</v>
      </c>
      <c r="W2" s="46" t="s">
        <v>16</v>
      </c>
      <c r="X2" s="46" t="s">
        <v>17</v>
      </c>
      <c r="Y2" s="46" t="s">
        <v>18</v>
      </c>
      <c r="Z2" s="46" t="s">
        <v>19</v>
      </c>
      <c r="AA2" s="46" t="s">
        <v>54</v>
      </c>
      <c r="AB2" s="47" t="s">
        <v>216</v>
      </c>
      <c r="AC2" s="49" t="s">
        <v>56</v>
      </c>
    </row>
    <row r="3" spans="1:29">
      <c r="A3" s="43" t="s">
        <v>44</v>
      </c>
      <c r="B3" s="50" t="s">
        <v>57</v>
      </c>
      <c r="C3" s="51" t="s">
        <v>440</v>
      </c>
      <c r="D3" s="51" t="s">
        <v>44</v>
      </c>
      <c r="E3" s="51" t="s">
        <v>441</v>
      </c>
      <c r="F3" s="51" t="s">
        <v>308</v>
      </c>
      <c r="G3" s="51">
        <v>0</v>
      </c>
      <c r="H3" s="51">
        <v>0</v>
      </c>
      <c r="I3" s="51" t="s">
        <v>44</v>
      </c>
      <c r="J3" s="51" t="s">
        <v>44</v>
      </c>
      <c r="K3" s="69" t="s">
        <v>44</v>
      </c>
      <c r="L3" s="69" t="s">
        <v>44</v>
      </c>
      <c r="M3" s="69" t="s">
        <v>44</v>
      </c>
      <c r="N3" s="69" t="s">
        <v>44</v>
      </c>
      <c r="O3" s="69" t="s">
        <v>44</v>
      </c>
      <c r="P3" s="51" t="s">
        <v>44</v>
      </c>
      <c r="Q3" s="51" t="s">
        <v>44</v>
      </c>
      <c r="R3" s="51" t="s">
        <v>44</v>
      </c>
      <c r="S3" s="51" t="s">
        <v>44</v>
      </c>
      <c r="T3" s="51" t="s">
        <v>44</v>
      </c>
      <c r="U3" s="51" t="s">
        <v>44</v>
      </c>
      <c r="V3" s="51" t="s">
        <v>44</v>
      </c>
      <c r="W3" s="51" t="s">
        <v>44</v>
      </c>
      <c r="X3" s="51" t="s">
        <v>44</v>
      </c>
      <c r="Y3" s="51" t="s">
        <v>44</v>
      </c>
      <c r="Z3" s="51" t="s">
        <v>44</v>
      </c>
      <c r="AA3" s="51" t="s">
        <v>44</v>
      </c>
      <c r="AB3" s="73">
        <f>SUM(K3:Z3)</f>
        <v>0</v>
      </c>
      <c r="AC3" s="69">
        <f t="shared" ref="AC3:AC15" si="0">SUM(K3:O3)</f>
        <v>0</v>
      </c>
    </row>
    <row r="4" spans="1:29">
      <c r="A4" s="43" t="s">
        <v>44</v>
      </c>
      <c r="B4" s="50" t="s">
        <v>57</v>
      </c>
      <c r="C4" s="51" t="s">
        <v>296</v>
      </c>
      <c r="D4" s="51" t="s">
        <v>44</v>
      </c>
      <c r="E4" s="51" t="s">
        <v>442</v>
      </c>
      <c r="F4" s="51" t="s">
        <v>299</v>
      </c>
      <c r="G4" s="51">
        <v>0</v>
      </c>
      <c r="H4" s="51">
        <v>0</v>
      </c>
      <c r="I4" s="51" t="s">
        <v>44</v>
      </c>
      <c r="J4" s="51" t="s">
        <v>44</v>
      </c>
      <c r="K4" s="69" t="s">
        <v>44</v>
      </c>
      <c r="L4" s="69" t="s">
        <v>44</v>
      </c>
      <c r="M4" s="69" t="s">
        <v>44</v>
      </c>
      <c r="N4" s="69" t="s">
        <v>44</v>
      </c>
      <c r="O4" s="69" t="s">
        <v>44</v>
      </c>
      <c r="P4" s="51" t="s">
        <v>44</v>
      </c>
      <c r="Q4" s="51" t="s">
        <v>44</v>
      </c>
      <c r="R4" s="51" t="s">
        <v>44</v>
      </c>
      <c r="S4" s="51" t="s">
        <v>44</v>
      </c>
      <c r="T4" s="51" t="s">
        <v>44</v>
      </c>
      <c r="U4" s="51" t="s">
        <v>44</v>
      </c>
      <c r="V4" s="51" t="s">
        <v>44</v>
      </c>
      <c r="W4" s="51" t="s">
        <v>44</v>
      </c>
      <c r="X4" s="51" t="s">
        <v>44</v>
      </c>
      <c r="Y4" s="51" t="s">
        <v>44</v>
      </c>
      <c r="Z4" s="51" t="s">
        <v>44</v>
      </c>
      <c r="AA4" s="51" t="s">
        <v>44</v>
      </c>
      <c r="AB4" s="73">
        <f t="shared" ref="AB4:AB15" si="1">SUM(K4:Z4)</f>
        <v>0</v>
      </c>
      <c r="AC4" s="69">
        <f t="shared" si="0"/>
        <v>0</v>
      </c>
    </row>
    <row r="5" spans="1:29">
      <c r="A5" s="43" t="s">
        <v>44</v>
      </c>
      <c r="B5" s="50" t="s">
        <v>57</v>
      </c>
      <c r="C5" s="51" t="s">
        <v>443</v>
      </c>
      <c r="D5" s="51" t="s">
        <v>44</v>
      </c>
      <c r="E5" s="51" t="s">
        <v>444</v>
      </c>
      <c r="F5" s="51" t="s">
        <v>308</v>
      </c>
      <c r="G5" s="51">
        <v>0</v>
      </c>
      <c r="H5" s="51">
        <v>0</v>
      </c>
      <c r="I5" s="51" t="s">
        <v>44</v>
      </c>
      <c r="J5" s="51" t="s">
        <v>44</v>
      </c>
      <c r="K5" s="69" t="s">
        <v>44</v>
      </c>
      <c r="L5" s="69" t="s">
        <v>44</v>
      </c>
      <c r="M5" s="69" t="s">
        <v>44</v>
      </c>
      <c r="N5" s="69" t="s">
        <v>44</v>
      </c>
      <c r="O5" s="69" t="s">
        <v>44</v>
      </c>
      <c r="P5" s="51" t="s">
        <v>44</v>
      </c>
      <c r="Q5" s="51" t="s">
        <v>44</v>
      </c>
      <c r="R5" s="51" t="s">
        <v>44</v>
      </c>
      <c r="S5" s="51" t="s">
        <v>44</v>
      </c>
      <c r="T5" s="51" t="s">
        <v>44</v>
      </c>
      <c r="U5" s="51" t="s">
        <v>44</v>
      </c>
      <c r="V5" s="51" t="s">
        <v>44</v>
      </c>
      <c r="W5" s="51" t="s">
        <v>44</v>
      </c>
      <c r="X5" s="51" t="s">
        <v>44</v>
      </c>
      <c r="Y5" s="51" t="s">
        <v>44</v>
      </c>
      <c r="Z5" s="51" t="s">
        <v>44</v>
      </c>
      <c r="AA5" s="51" t="s">
        <v>44</v>
      </c>
      <c r="AB5" s="73">
        <f t="shared" si="1"/>
        <v>0</v>
      </c>
      <c r="AC5" s="69">
        <f t="shared" si="0"/>
        <v>0</v>
      </c>
    </row>
    <row r="6" spans="1:29">
      <c r="A6" s="43" t="s">
        <v>44</v>
      </c>
      <c r="B6" s="50" t="s">
        <v>445</v>
      </c>
      <c r="C6" s="51" t="s">
        <v>446</v>
      </c>
      <c r="D6" s="51" t="s">
        <v>44</v>
      </c>
      <c r="E6" s="51" t="s">
        <v>447</v>
      </c>
      <c r="F6" s="51" t="s">
        <v>308</v>
      </c>
      <c r="G6" s="89">
        <v>0</v>
      </c>
      <c r="H6" s="89">
        <v>0</v>
      </c>
      <c r="I6" s="89"/>
      <c r="J6" s="90"/>
      <c r="K6" s="91"/>
      <c r="L6" s="94"/>
      <c r="M6" s="95"/>
      <c r="N6" s="94"/>
      <c r="O6" s="91"/>
      <c r="P6" s="90"/>
      <c r="Q6" s="90"/>
      <c r="R6" s="90"/>
      <c r="S6" s="90"/>
      <c r="T6" s="90"/>
      <c r="U6" s="90"/>
      <c r="V6" s="90"/>
      <c r="W6" s="90"/>
      <c r="X6" s="90"/>
      <c r="Y6" s="90"/>
      <c r="Z6" s="90"/>
      <c r="AA6" s="90"/>
      <c r="AB6" s="73">
        <f t="shared" si="1"/>
        <v>0</v>
      </c>
      <c r="AC6" s="69">
        <f t="shared" si="0"/>
        <v>0</v>
      </c>
    </row>
    <row r="7" spans="1:29">
      <c r="A7" s="43" t="s">
        <v>44</v>
      </c>
      <c r="B7" s="50" t="s">
        <v>448</v>
      </c>
      <c r="C7" s="51" t="s">
        <v>449</v>
      </c>
      <c r="D7" s="51" t="s">
        <v>44</v>
      </c>
      <c r="E7" s="51" t="s">
        <v>450</v>
      </c>
      <c r="F7" s="51" t="s">
        <v>299</v>
      </c>
      <c r="G7" s="51">
        <v>0</v>
      </c>
      <c r="H7" s="51">
        <v>0</v>
      </c>
      <c r="I7" s="51" t="s">
        <v>44</v>
      </c>
      <c r="J7" s="76" t="s">
        <v>44</v>
      </c>
      <c r="K7" s="81" t="s">
        <v>44</v>
      </c>
      <c r="L7" s="81" t="s">
        <v>44</v>
      </c>
      <c r="M7" s="81" t="s">
        <v>44</v>
      </c>
      <c r="N7" s="81" t="s">
        <v>44</v>
      </c>
      <c r="O7" s="81" t="s">
        <v>44</v>
      </c>
      <c r="P7" s="76" t="s">
        <v>44</v>
      </c>
      <c r="Q7" s="76" t="s">
        <v>44</v>
      </c>
      <c r="R7" s="76" t="s">
        <v>44</v>
      </c>
      <c r="S7" s="76" t="s">
        <v>44</v>
      </c>
      <c r="T7" s="76" t="s">
        <v>44</v>
      </c>
      <c r="U7" s="76" t="s">
        <v>44</v>
      </c>
      <c r="V7" s="76" t="s">
        <v>44</v>
      </c>
      <c r="W7" s="76" t="s">
        <v>44</v>
      </c>
      <c r="X7" s="76" t="s">
        <v>44</v>
      </c>
      <c r="Y7" s="76" t="s">
        <v>44</v>
      </c>
      <c r="Z7" s="76" t="s">
        <v>44</v>
      </c>
      <c r="AA7" s="76" t="s">
        <v>44</v>
      </c>
      <c r="AB7" s="73">
        <f t="shared" si="1"/>
        <v>0</v>
      </c>
      <c r="AC7" s="69">
        <f t="shared" si="0"/>
        <v>0</v>
      </c>
    </row>
    <row r="8" spans="1:29">
      <c r="A8" s="43" t="s">
        <v>44</v>
      </c>
      <c r="B8" s="50" t="s">
        <v>451</v>
      </c>
      <c r="C8" s="51" t="s">
        <v>452</v>
      </c>
      <c r="D8" s="51" t="s">
        <v>44</v>
      </c>
      <c r="E8" s="51" t="s">
        <v>453</v>
      </c>
      <c r="F8" s="51" t="s">
        <v>299</v>
      </c>
      <c r="G8" s="51">
        <v>0</v>
      </c>
      <c r="H8" s="51">
        <v>0</v>
      </c>
      <c r="I8" s="51" t="s">
        <v>44</v>
      </c>
      <c r="J8" s="62" t="s">
        <v>44</v>
      </c>
      <c r="K8" s="82" t="s">
        <v>44</v>
      </c>
      <c r="L8" s="82" t="s">
        <v>44</v>
      </c>
      <c r="M8" s="82" t="s">
        <v>44</v>
      </c>
      <c r="N8" s="82" t="s">
        <v>44</v>
      </c>
      <c r="O8" s="82" t="s">
        <v>44</v>
      </c>
      <c r="P8" s="62" t="s">
        <v>44</v>
      </c>
      <c r="Q8" s="62" t="s">
        <v>44</v>
      </c>
      <c r="R8" s="62" t="s">
        <v>44</v>
      </c>
      <c r="S8" s="62" t="s">
        <v>44</v>
      </c>
      <c r="T8" s="62" t="s">
        <v>44</v>
      </c>
      <c r="U8" s="62" t="s">
        <v>44</v>
      </c>
      <c r="V8" s="62" t="s">
        <v>44</v>
      </c>
      <c r="W8" s="62" t="s">
        <v>44</v>
      </c>
      <c r="X8" s="62" t="s">
        <v>44</v>
      </c>
      <c r="Y8" s="62" t="s">
        <v>44</v>
      </c>
      <c r="Z8" s="62" t="s">
        <v>44</v>
      </c>
      <c r="AA8" s="62" t="s">
        <v>44</v>
      </c>
      <c r="AB8" s="73">
        <f t="shared" si="1"/>
        <v>0</v>
      </c>
      <c r="AC8" s="69">
        <f t="shared" si="0"/>
        <v>0</v>
      </c>
    </row>
    <row r="9" spans="1:29">
      <c r="A9" s="43" t="s">
        <v>44</v>
      </c>
      <c r="B9" s="50" t="s">
        <v>156</v>
      </c>
      <c r="C9" s="51" t="s">
        <v>454</v>
      </c>
      <c r="D9" s="51" t="s">
        <v>44</v>
      </c>
      <c r="E9" s="51" t="s">
        <v>455</v>
      </c>
      <c r="F9" s="51" t="s">
        <v>299</v>
      </c>
      <c r="G9" s="89">
        <v>0</v>
      </c>
      <c r="H9" s="89">
        <v>0</v>
      </c>
      <c r="I9" s="89"/>
      <c r="J9" s="90"/>
      <c r="K9" s="91"/>
      <c r="L9" s="91"/>
      <c r="M9" s="91"/>
      <c r="N9" s="95"/>
      <c r="O9" s="94"/>
      <c r="P9" s="96"/>
      <c r="Q9" s="142"/>
      <c r="R9" s="142"/>
      <c r="S9" s="142"/>
      <c r="T9" s="142"/>
      <c r="U9" s="90"/>
      <c r="V9" s="90"/>
      <c r="W9" s="90"/>
      <c r="X9" s="90"/>
      <c r="Y9" s="90"/>
      <c r="Z9" s="90"/>
      <c r="AA9" s="90"/>
      <c r="AB9" s="73">
        <f t="shared" si="1"/>
        <v>0</v>
      </c>
      <c r="AC9" s="69">
        <f t="shared" si="0"/>
        <v>0</v>
      </c>
    </row>
    <row r="10" spans="1:29">
      <c r="A10" s="43" t="s">
        <v>44</v>
      </c>
      <c r="B10" s="50" t="s">
        <v>274</v>
      </c>
      <c r="C10" s="51" t="s">
        <v>456</v>
      </c>
      <c r="D10" s="51" t="s">
        <v>44</v>
      </c>
      <c r="E10" s="51" t="s">
        <v>457</v>
      </c>
      <c r="F10" s="51" t="s">
        <v>299</v>
      </c>
      <c r="G10" s="51">
        <v>0</v>
      </c>
      <c r="H10" s="51">
        <v>0</v>
      </c>
      <c r="I10" s="51" t="s">
        <v>44</v>
      </c>
      <c r="J10" s="62" t="s">
        <v>44</v>
      </c>
      <c r="K10" s="82" t="s">
        <v>44</v>
      </c>
      <c r="L10" s="82" t="s">
        <v>44</v>
      </c>
      <c r="M10" s="82" t="s">
        <v>44</v>
      </c>
      <c r="N10" s="82" t="s">
        <v>44</v>
      </c>
      <c r="O10" s="82" t="s">
        <v>44</v>
      </c>
      <c r="P10" s="62" t="s">
        <v>44</v>
      </c>
      <c r="Q10" s="62" t="s">
        <v>44</v>
      </c>
      <c r="R10" s="62" t="s">
        <v>44</v>
      </c>
      <c r="S10" s="62" t="s">
        <v>44</v>
      </c>
      <c r="T10" s="62" t="s">
        <v>44</v>
      </c>
      <c r="U10" s="62" t="s">
        <v>44</v>
      </c>
      <c r="V10" s="62" t="s">
        <v>44</v>
      </c>
      <c r="W10" s="62" t="s">
        <v>44</v>
      </c>
      <c r="X10" s="62" t="s">
        <v>44</v>
      </c>
      <c r="Y10" s="62" t="s">
        <v>44</v>
      </c>
      <c r="Z10" s="62" t="s">
        <v>44</v>
      </c>
      <c r="AA10" s="62" t="s">
        <v>44</v>
      </c>
      <c r="AB10" s="73">
        <f t="shared" si="1"/>
        <v>0</v>
      </c>
      <c r="AC10" s="69">
        <f t="shared" si="0"/>
        <v>0</v>
      </c>
    </row>
    <row r="11" spans="1:29">
      <c r="A11" s="43" t="s">
        <v>44</v>
      </c>
      <c r="B11" s="50" t="s">
        <v>458</v>
      </c>
      <c r="C11" s="51" t="s">
        <v>459</v>
      </c>
      <c r="D11" s="51" t="s">
        <v>44</v>
      </c>
      <c r="E11" s="51" t="s">
        <v>460</v>
      </c>
      <c r="F11" s="51" t="s">
        <v>308</v>
      </c>
      <c r="G11" s="51">
        <v>0</v>
      </c>
      <c r="H11" s="51">
        <v>0</v>
      </c>
      <c r="I11" s="51" t="s">
        <v>44</v>
      </c>
      <c r="J11" s="2"/>
      <c r="K11" s="11"/>
      <c r="L11" s="11"/>
      <c r="M11" s="11"/>
      <c r="N11" s="11"/>
      <c r="O11" s="11"/>
      <c r="P11" s="2"/>
      <c r="Q11" s="2"/>
      <c r="R11" s="2"/>
      <c r="S11" s="2"/>
      <c r="T11" s="2"/>
      <c r="U11" s="2"/>
      <c r="V11" s="2"/>
      <c r="W11" s="2"/>
      <c r="X11" s="2"/>
      <c r="Y11" s="2"/>
      <c r="Z11" s="2"/>
      <c r="AA11" s="2"/>
      <c r="AB11" s="73">
        <f t="shared" si="1"/>
        <v>0</v>
      </c>
      <c r="AC11" s="69">
        <f t="shared" si="0"/>
        <v>0</v>
      </c>
    </row>
    <row r="12" spans="1:29">
      <c r="A12" s="43" t="s">
        <v>44</v>
      </c>
      <c r="B12" s="50" t="s">
        <v>461</v>
      </c>
      <c r="C12" s="51" t="s">
        <v>462</v>
      </c>
      <c r="D12" s="51" t="s">
        <v>44</v>
      </c>
      <c r="E12" s="51" t="s">
        <v>463</v>
      </c>
      <c r="F12" s="51" t="s">
        <v>299</v>
      </c>
      <c r="G12" s="89">
        <v>0</v>
      </c>
      <c r="H12" s="89">
        <v>0</v>
      </c>
      <c r="I12" s="89"/>
      <c r="J12" s="90"/>
      <c r="K12" s="91"/>
      <c r="L12" s="91"/>
      <c r="M12" s="91"/>
      <c r="N12" s="91"/>
      <c r="O12" s="92"/>
      <c r="P12" s="90"/>
      <c r="Q12" s="90"/>
      <c r="R12" s="90"/>
      <c r="S12" s="90"/>
      <c r="T12" s="90"/>
      <c r="U12" s="90"/>
      <c r="V12" s="90"/>
      <c r="W12" s="90"/>
      <c r="X12" s="90"/>
      <c r="Y12" s="90"/>
      <c r="Z12" s="90"/>
      <c r="AA12" s="90"/>
      <c r="AB12" s="73">
        <f t="shared" si="1"/>
        <v>0</v>
      </c>
      <c r="AC12" s="69">
        <f t="shared" si="0"/>
        <v>0</v>
      </c>
    </row>
    <row r="13" spans="1:29">
      <c r="A13" s="43" t="s">
        <v>44</v>
      </c>
      <c r="B13" s="50" t="s">
        <v>464</v>
      </c>
      <c r="C13" s="51" t="s">
        <v>465</v>
      </c>
      <c r="D13" s="51" t="s">
        <v>44</v>
      </c>
      <c r="E13" s="51" t="s">
        <v>466</v>
      </c>
      <c r="F13" s="51" t="s">
        <v>299</v>
      </c>
      <c r="G13" s="51">
        <v>0</v>
      </c>
      <c r="H13" s="51">
        <v>0</v>
      </c>
      <c r="I13" s="51" t="s">
        <v>44</v>
      </c>
      <c r="J13" s="2"/>
      <c r="K13" s="11"/>
      <c r="L13" s="11"/>
      <c r="M13" s="11"/>
      <c r="N13" s="11"/>
      <c r="O13" s="11"/>
      <c r="P13" s="2"/>
      <c r="Q13" s="2"/>
      <c r="R13" s="2"/>
      <c r="S13" s="2"/>
      <c r="T13" s="2"/>
      <c r="U13" s="2"/>
      <c r="V13" s="2"/>
      <c r="W13" s="2"/>
      <c r="X13" s="2"/>
      <c r="Y13" s="2"/>
      <c r="Z13" s="2"/>
      <c r="AA13" s="2"/>
      <c r="AB13" s="73">
        <f t="shared" si="1"/>
        <v>0</v>
      </c>
      <c r="AC13" s="69">
        <f t="shared" si="0"/>
        <v>0</v>
      </c>
    </row>
    <row r="14" spans="1:29">
      <c r="A14" s="43" t="s">
        <v>44</v>
      </c>
      <c r="B14" s="50" t="s">
        <v>467</v>
      </c>
      <c r="C14" s="51" t="s">
        <v>468</v>
      </c>
      <c r="D14" s="51" t="s">
        <v>44</v>
      </c>
      <c r="E14" s="51" t="s">
        <v>469</v>
      </c>
      <c r="F14" s="51" t="s">
        <v>299</v>
      </c>
      <c r="G14" s="51">
        <v>0</v>
      </c>
      <c r="H14" s="51">
        <v>0</v>
      </c>
      <c r="I14" s="51" t="s">
        <v>44</v>
      </c>
      <c r="J14" s="2"/>
      <c r="K14" s="11"/>
      <c r="L14" s="11"/>
      <c r="M14" s="11"/>
      <c r="N14" s="11"/>
      <c r="O14" s="11"/>
      <c r="P14" s="2"/>
      <c r="Q14" s="2"/>
      <c r="R14" s="2"/>
      <c r="S14" s="2"/>
      <c r="T14" s="2"/>
      <c r="U14" s="2"/>
      <c r="V14" s="2"/>
      <c r="W14" s="2"/>
      <c r="X14" s="2"/>
      <c r="Y14" s="2"/>
      <c r="Z14" s="2"/>
      <c r="AA14" s="2"/>
      <c r="AB14" s="73">
        <f t="shared" si="1"/>
        <v>0</v>
      </c>
      <c r="AC14" s="69">
        <f t="shared" si="0"/>
        <v>0</v>
      </c>
    </row>
    <row r="15" spans="1:29">
      <c r="A15" s="43" t="s">
        <v>44</v>
      </c>
      <c r="B15" s="50" t="s">
        <v>470</v>
      </c>
      <c r="C15" s="51" t="s">
        <v>471</v>
      </c>
      <c r="D15" s="51" t="s">
        <v>44</v>
      </c>
      <c r="E15" s="51" t="s">
        <v>472</v>
      </c>
      <c r="F15" s="51" t="s">
        <v>299</v>
      </c>
      <c r="G15" s="51">
        <v>0</v>
      </c>
      <c r="H15" s="51">
        <v>0</v>
      </c>
      <c r="I15" s="51" t="s">
        <v>44</v>
      </c>
      <c r="J15" s="2"/>
      <c r="K15" s="11"/>
      <c r="L15" s="11"/>
      <c r="M15" s="11"/>
      <c r="N15" s="11"/>
      <c r="O15" s="11"/>
      <c r="P15" s="2"/>
      <c r="Q15" s="2"/>
      <c r="R15" s="2"/>
      <c r="S15" s="2"/>
      <c r="T15" s="2"/>
      <c r="U15" s="2"/>
      <c r="V15" s="2"/>
      <c r="W15" s="2"/>
      <c r="X15" s="2"/>
      <c r="Y15" s="2"/>
      <c r="Z15" s="2"/>
      <c r="AA15" s="2"/>
      <c r="AB15" s="73">
        <f t="shared" si="1"/>
        <v>0</v>
      </c>
      <c r="AC15" s="69">
        <f t="shared" si="0"/>
        <v>0</v>
      </c>
    </row>
    <row r="16" spans="1:29">
      <c r="A16" s="43" t="s">
        <v>44</v>
      </c>
      <c r="B16" s="172" t="s">
        <v>473</v>
      </c>
      <c r="C16" s="170"/>
      <c r="D16" s="170"/>
      <c r="E16" s="170"/>
      <c r="F16" s="171"/>
      <c r="G16" s="83">
        <f t="shared" ref="G16:AC16" si="2">SUM(G3:G15)</f>
        <v>0</v>
      </c>
      <c r="H16" s="83">
        <f t="shared" si="2"/>
        <v>0</v>
      </c>
      <c r="I16" s="83">
        <f t="shared" si="2"/>
        <v>0</v>
      </c>
      <c r="J16" s="83">
        <f t="shared" si="2"/>
        <v>0</v>
      </c>
      <c r="K16" s="83">
        <f t="shared" si="2"/>
        <v>0</v>
      </c>
      <c r="L16" s="83">
        <f t="shared" si="2"/>
        <v>0</v>
      </c>
      <c r="M16" s="83">
        <f t="shared" si="2"/>
        <v>0</v>
      </c>
      <c r="N16" s="83">
        <f t="shared" si="2"/>
        <v>0</v>
      </c>
      <c r="O16" s="83">
        <f t="shared" si="2"/>
        <v>0</v>
      </c>
      <c r="P16" s="83">
        <f t="shared" si="2"/>
        <v>0</v>
      </c>
      <c r="Q16" s="83">
        <f t="shared" si="2"/>
        <v>0</v>
      </c>
      <c r="R16" s="83">
        <f t="shared" si="2"/>
        <v>0</v>
      </c>
      <c r="S16" s="83">
        <f t="shared" si="2"/>
        <v>0</v>
      </c>
      <c r="T16" s="83">
        <f t="shared" si="2"/>
        <v>0</v>
      </c>
      <c r="U16" s="83">
        <f t="shared" si="2"/>
        <v>0</v>
      </c>
      <c r="V16" s="83">
        <f t="shared" si="2"/>
        <v>0</v>
      </c>
      <c r="W16" s="83">
        <f t="shared" si="2"/>
        <v>0</v>
      </c>
      <c r="X16" s="83">
        <f t="shared" si="2"/>
        <v>0</v>
      </c>
      <c r="Y16" s="83">
        <f t="shared" si="2"/>
        <v>0</v>
      </c>
      <c r="Z16" s="83">
        <f t="shared" si="2"/>
        <v>0</v>
      </c>
      <c r="AA16" s="83">
        <f t="shared" si="2"/>
        <v>0</v>
      </c>
      <c r="AB16" s="83">
        <f t="shared" si="2"/>
        <v>0</v>
      </c>
      <c r="AC16" s="83">
        <f t="shared" si="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123F-7A42-4E4E-8C8C-1DDB98E7F49F}">
  <dimension ref="A1:AB576"/>
  <sheetViews>
    <sheetView zoomScale="85" zoomScaleNormal="85" workbookViewId="0">
      <pane ySplit="2" topLeftCell="A3" activePane="bottomLeft" state="frozen"/>
      <selection pane="bottomLeft"/>
    </sheetView>
  </sheetViews>
  <sheetFormatPr defaultRowHeight="15.75" customHeight="1"/>
  <cols>
    <col min="1" max="1" width="9.28515625" style="18"/>
    <col min="2" max="2" width="29" customWidth="1"/>
    <col min="3" max="3" width="16" customWidth="1"/>
    <col min="4" max="4" width="10.42578125" customWidth="1"/>
    <col min="5" max="5" width="4.7109375" customWidth="1"/>
    <col min="8" max="8" width="11.5703125" bestFit="1" customWidth="1"/>
    <col min="9" max="9" width="10.28515625" customWidth="1"/>
  </cols>
  <sheetData>
    <row r="1" spans="1:28" ht="31.5">
      <c r="A1" s="17" t="s">
        <v>2657</v>
      </c>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20">
      <c r="B2" s="14" t="s">
        <v>45</v>
      </c>
      <c r="C2" s="14" t="s">
        <v>47</v>
      </c>
      <c r="D2" s="14" t="s">
        <v>48</v>
      </c>
      <c r="E2" s="14" t="s">
        <v>49</v>
      </c>
      <c r="F2" s="20" t="s">
        <v>50</v>
      </c>
      <c r="G2" s="20" t="s">
        <v>51</v>
      </c>
      <c r="H2" s="14" t="s">
        <v>52</v>
      </c>
      <c r="I2" s="40" t="s">
        <v>474</v>
      </c>
      <c r="J2" s="10" t="s">
        <v>4</v>
      </c>
      <c r="K2" s="10" t="s">
        <v>5</v>
      </c>
      <c r="L2" s="10" t="s">
        <v>6</v>
      </c>
      <c r="M2" s="10" t="s">
        <v>7</v>
      </c>
      <c r="N2" s="10" t="s">
        <v>8</v>
      </c>
      <c r="O2" s="14" t="s">
        <v>9</v>
      </c>
      <c r="P2" s="14" t="s">
        <v>10</v>
      </c>
      <c r="Q2" s="14" t="s">
        <v>11</v>
      </c>
      <c r="R2" s="14" t="s">
        <v>12</v>
      </c>
      <c r="S2" s="14" t="s">
        <v>13</v>
      </c>
      <c r="T2" s="14" t="s">
        <v>14</v>
      </c>
      <c r="U2" s="14" t="s">
        <v>15</v>
      </c>
      <c r="V2" s="14" t="s">
        <v>16</v>
      </c>
      <c r="W2" s="14" t="s">
        <v>17</v>
      </c>
      <c r="X2" s="14" t="s">
        <v>18</v>
      </c>
      <c r="Y2" s="14" t="s">
        <v>19</v>
      </c>
      <c r="Z2" s="14" t="s">
        <v>54</v>
      </c>
      <c r="AA2" s="40" t="s">
        <v>475</v>
      </c>
      <c r="AB2" s="22" t="s">
        <v>56</v>
      </c>
    </row>
    <row r="3" spans="1:28" ht="15.75" customHeight="1">
      <c r="B3" s="2" t="s">
        <v>476</v>
      </c>
      <c r="C3" s="2" t="s">
        <v>477</v>
      </c>
      <c r="D3" s="4" t="s">
        <v>478</v>
      </c>
      <c r="E3" s="2" t="s">
        <v>479</v>
      </c>
      <c r="F3" s="2">
        <v>1</v>
      </c>
      <c r="G3" s="2">
        <v>1</v>
      </c>
      <c r="H3" s="2" t="s">
        <v>62</v>
      </c>
      <c r="I3" s="2">
        <v>0</v>
      </c>
      <c r="J3" s="11"/>
      <c r="K3" s="11">
        <v>1</v>
      </c>
      <c r="L3" s="11"/>
      <c r="M3" s="11"/>
      <c r="N3" s="11"/>
      <c r="O3" s="2"/>
      <c r="P3" s="2"/>
      <c r="Q3" s="2"/>
      <c r="R3" s="2"/>
      <c r="S3" s="2"/>
      <c r="T3" s="2"/>
      <c r="U3" s="2"/>
      <c r="V3" s="2"/>
      <c r="W3" s="2"/>
      <c r="X3" s="2"/>
      <c r="Y3" s="2"/>
      <c r="Z3" s="2"/>
      <c r="AA3" s="26">
        <f t="shared" ref="AA3:AA66" si="0">SUM(I3:Y3)</f>
        <v>1</v>
      </c>
      <c r="AB3" s="10">
        <f t="shared" ref="AB3:AB65" si="1">SUM(J3:N3)</f>
        <v>1</v>
      </c>
    </row>
    <row r="4" spans="1:28" ht="15.75" customHeight="1">
      <c r="B4" s="2" t="s">
        <v>480</v>
      </c>
      <c r="C4" s="2" t="s">
        <v>481</v>
      </c>
      <c r="D4" s="2" t="s">
        <v>482</v>
      </c>
      <c r="E4" s="2" t="s">
        <v>483</v>
      </c>
      <c r="F4" s="2">
        <v>1</v>
      </c>
      <c r="G4" s="2">
        <v>1</v>
      </c>
      <c r="H4" s="2" t="s">
        <v>75</v>
      </c>
      <c r="I4" s="2">
        <v>1</v>
      </c>
      <c r="J4" s="11"/>
      <c r="K4" s="11"/>
      <c r="L4" s="11"/>
      <c r="M4" s="11"/>
      <c r="N4" s="11"/>
      <c r="O4" s="2"/>
      <c r="P4" s="2"/>
      <c r="Q4" s="2"/>
      <c r="R4" s="2"/>
      <c r="S4" s="2"/>
      <c r="T4" s="2"/>
      <c r="U4" s="2"/>
      <c r="V4" s="2"/>
      <c r="W4" s="2"/>
      <c r="X4" s="2"/>
      <c r="Y4" s="2"/>
      <c r="Z4" s="2"/>
      <c r="AA4" s="26">
        <f t="shared" si="0"/>
        <v>1</v>
      </c>
      <c r="AB4" s="10">
        <f t="shared" si="1"/>
        <v>0</v>
      </c>
    </row>
    <row r="5" spans="1:28" ht="15.75" customHeight="1">
      <c r="B5" s="2" t="s">
        <v>484</v>
      </c>
      <c r="C5" s="2" t="s">
        <v>485</v>
      </c>
      <c r="D5" s="2" t="s">
        <v>486</v>
      </c>
      <c r="E5" s="2" t="s">
        <v>487</v>
      </c>
      <c r="F5" s="2">
        <v>1</v>
      </c>
      <c r="G5" s="2">
        <v>1</v>
      </c>
      <c r="H5" s="2" t="s">
        <v>67</v>
      </c>
      <c r="I5" s="2">
        <v>0</v>
      </c>
      <c r="J5" s="11">
        <v>1</v>
      </c>
      <c r="K5" s="11"/>
      <c r="L5" s="11"/>
      <c r="M5" s="11"/>
      <c r="N5" s="11"/>
      <c r="O5" s="2"/>
      <c r="P5" s="2"/>
      <c r="Q5" s="2"/>
      <c r="R5" s="2"/>
      <c r="S5" s="2"/>
      <c r="T5" s="2"/>
      <c r="U5" s="2"/>
      <c r="V5" s="2"/>
      <c r="W5" s="2"/>
      <c r="X5" s="2"/>
      <c r="Y5" s="2"/>
      <c r="Z5" s="2"/>
      <c r="AA5" s="26">
        <f t="shared" si="0"/>
        <v>1</v>
      </c>
      <c r="AB5" s="10">
        <f t="shared" si="1"/>
        <v>1</v>
      </c>
    </row>
    <row r="6" spans="1:28" ht="15.75" customHeight="1">
      <c r="B6" s="2" t="s">
        <v>488</v>
      </c>
      <c r="C6" s="2" t="s">
        <v>489</v>
      </c>
      <c r="D6" s="2" t="s">
        <v>490</v>
      </c>
      <c r="E6" s="2" t="s">
        <v>491</v>
      </c>
      <c r="F6" s="2">
        <v>4</v>
      </c>
      <c r="G6" s="2">
        <v>3</v>
      </c>
      <c r="H6" s="2" t="s">
        <v>67</v>
      </c>
      <c r="I6" s="2">
        <v>0</v>
      </c>
      <c r="J6" s="11">
        <v>1</v>
      </c>
      <c r="K6" s="11">
        <v>1</v>
      </c>
      <c r="L6" s="11">
        <v>1</v>
      </c>
      <c r="M6" s="11"/>
      <c r="N6" s="11"/>
      <c r="O6" s="2"/>
      <c r="P6" s="2"/>
      <c r="Q6" s="2"/>
      <c r="R6" s="2"/>
      <c r="S6" s="2"/>
      <c r="T6" s="2"/>
      <c r="U6" s="2"/>
      <c r="V6" s="2"/>
      <c r="W6" s="2"/>
      <c r="X6" s="2"/>
      <c r="Y6" s="2"/>
      <c r="Z6" s="2"/>
      <c r="AA6" s="26">
        <f t="shared" si="0"/>
        <v>3</v>
      </c>
      <c r="AB6" s="10">
        <f t="shared" si="1"/>
        <v>3</v>
      </c>
    </row>
    <row r="7" spans="1:28" ht="15.75" customHeight="1">
      <c r="B7" s="2" t="s">
        <v>488</v>
      </c>
      <c r="C7" s="2" t="s">
        <v>492</v>
      </c>
      <c r="D7" s="2" t="s">
        <v>493</v>
      </c>
      <c r="E7" s="2" t="s">
        <v>494</v>
      </c>
      <c r="F7" s="2">
        <v>1</v>
      </c>
      <c r="G7" s="2">
        <v>1</v>
      </c>
      <c r="H7" s="2" t="s">
        <v>67</v>
      </c>
      <c r="I7" s="2">
        <v>0</v>
      </c>
      <c r="J7" s="11"/>
      <c r="K7" s="11">
        <v>1</v>
      </c>
      <c r="L7" s="11"/>
      <c r="M7" s="11"/>
      <c r="N7" s="11"/>
      <c r="O7" s="2"/>
      <c r="P7" s="2"/>
      <c r="Q7" s="2"/>
      <c r="R7" s="2"/>
      <c r="S7" s="2"/>
      <c r="T7" s="2"/>
      <c r="U7" s="2"/>
      <c r="V7" s="2"/>
      <c r="W7" s="2"/>
      <c r="X7" s="2"/>
      <c r="Y7" s="2"/>
      <c r="Z7" s="2"/>
      <c r="AA7" s="26">
        <f t="shared" si="0"/>
        <v>1</v>
      </c>
      <c r="AB7" s="10">
        <f t="shared" si="1"/>
        <v>1</v>
      </c>
    </row>
    <row r="8" spans="1:28" ht="15.75" customHeight="1">
      <c r="B8" s="2" t="s">
        <v>488</v>
      </c>
      <c r="C8" s="2" t="s">
        <v>495</v>
      </c>
      <c r="D8" s="4" t="s">
        <v>496</v>
      </c>
      <c r="E8" s="2" t="s">
        <v>497</v>
      </c>
      <c r="F8" s="2">
        <v>1</v>
      </c>
      <c r="G8" s="2">
        <v>1</v>
      </c>
      <c r="H8" s="2" t="s">
        <v>67</v>
      </c>
      <c r="I8" s="2">
        <v>0</v>
      </c>
      <c r="J8" s="11">
        <v>1</v>
      </c>
      <c r="K8" s="11"/>
      <c r="L8" s="11"/>
      <c r="M8" s="11"/>
      <c r="N8" s="11"/>
      <c r="O8" s="2"/>
      <c r="P8" s="2"/>
      <c r="Q8" s="2"/>
      <c r="R8" s="2"/>
      <c r="S8" s="2"/>
      <c r="T8" s="2"/>
      <c r="U8" s="2"/>
      <c r="V8" s="2"/>
      <c r="W8" s="2"/>
      <c r="X8" s="2"/>
      <c r="Y8" s="2"/>
      <c r="Z8" s="2"/>
      <c r="AA8" s="26">
        <f t="shared" si="0"/>
        <v>1</v>
      </c>
      <c r="AB8" s="10">
        <f t="shared" si="1"/>
        <v>1</v>
      </c>
    </row>
    <row r="9" spans="1:28" ht="15.75" customHeight="1">
      <c r="B9" s="2" t="s">
        <v>488</v>
      </c>
      <c r="C9" s="2" t="s">
        <v>498</v>
      </c>
      <c r="D9" s="4" t="s">
        <v>499</v>
      </c>
      <c r="E9" s="2" t="s">
        <v>500</v>
      </c>
      <c r="F9" s="2">
        <v>1</v>
      </c>
      <c r="G9" s="2">
        <v>1</v>
      </c>
      <c r="H9" s="2" t="s">
        <v>67</v>
      </c>
      <c r="I9" s="2">
        <v>0</v>
      </c>
      <c r="J9" s="11">
        <v>1</v>
      </c>
      <c r="K9" s="11"/>
      <c r="L9" s="11"/>
      <c r="M9" s="11"/>
      <c r="N9" s="11"/>
      <c r="O9" s="2"/>
      <c r="P9" s="2"/>
      <c r="Q9" s="2"/>
      <c r="R9" s="2"/>
      <c r="S9" s="2"/>
      <c r="T9" s="2"/>
      <c r="U9" s="2"/>
      <c r="V9" s="2"/>
      <c r="W9" s="2"/>
      <c r="X9" s="2"/>
      <c r="Y9" s="2"/>
      <c r="Z9" s="2"/>
      <c r="AA9" s="26">
        <f t="shared" si="0"/>
        <v>1</v>
      </c>
      <c r="AB9" s="10">
        <f t="shared" si="1"/>
        <v>1</v>
      </c>
    </row>
    <row r="10" spans="1:28" ht="15.75" customHeight="1">
      <c r="B10" s="2" t="s">
        <v>501</v>
      </c>
      <c r="C10" s="2" t="s">
        <v>502</v>
      </c>
      <c r="D10" s="2" t="s">
        <v>503</v>
      </c>
      <c r="E10" s="2" t="s">
        <v>504</v>
      </c>
      <c r="F10" s="2">
        <v>2</v>
      </c>
      <c r="G10" s="2">
        <v>2</v>
      </c>
      <c r="H10" s="2" t="s">
        <v>62</v>
      </c>
      <c r="I10" s="2">
        <v>0</v>
      </c>
      <c r="J10" s="11">
        <v>1</v>
      </c>
      <c r="K10" s="11">
        <v>1</v>
      </c>
      <c r="L10" s="11"/>
      <c r="M10" s="11"/>
      <c r="N10" s="11"/>
      <c r="O10" s="2"/>
      <c r="P10" s="2"/>
      <c r="Q10" s="2"/>
      <c r="R10" s="2"/>
      <c r="S10" s="2"/>
      <c r="T10" s="2"/>
      <c r="U10" s="2"/>
      <c r="V10" s="2"/>
      <c r="W10" s="2"/>
      <c r="X10" s="2"/>
      <c r="Y10" s="2"/>
      <c r="Z10" s="2"/>
      <c r="AA10" s="26">
        <f t="shared" si="0"/>
        <v>2</v>
      </c>
      <c r="AB10" s="10">
        <f t="shared" si="1"/>
        <v>2</v>
      </c>
    </row>
    <row r="11" spans="1:28" ht="15.75" customHeight="1">
      <c r="B11" s="2" t="s">
        <v>501</v>
      </c>
      <c r="C11" s="2" t="s">
        <v>505</v>
      </c>
      <c r="D11" s="4" t="s">
        <v>506</v>
      </c>
      <c r="E11" s="2" t="s">
        <v>507</v>
      </c>
      <c r="F11" s="2">
        <v>1</v>
      </c>
      <c r="G11" s="2">
        <v>1</v>
      </c>
      <c r="H11" s="2" t="s">
        <v>62</v>
      </c>
      <c r="I11" s="2">
        <v>0</v>
      </c>
      <c r="J11" s="11">
        <v>1</v>
      </c>
      <c r="K11" s="11"/>
      <c r="L11" s="11"/>
      <c r="M11" s="11"/>
      <c r="N11" s="11"/>
      <c r="O11" s="2"/>
      <c r="P11" s="2"/>
      <c r="Q11" s="2"/>
      <c r="R11" s="2"/>
      <c r="S11" s="2"/>
      <c r="T11" s="2"/>
      <c r="U11" s="2"/>
      <c r="V11" s="2"/>
      <c r="W11" s="2"/>
      <c r="X11" s="2"/>
      <c r="Y11" s="2"/>
      <c r="Z11" s="2"/>
      <c r="AA11" s="26">
        <f t="shared" si="0"/>
        <v>1</v>
      </c>
      <c r="AB11" s="10">
        <f t="shared" si="1"/>
        <v>1</v>
      </c>
    </row>
    <row r="12" spans="1:28" ht="15.75" customHeight="1">
      <c r="B12" s="2" t="s">
        <v>305</v>
      </c>
      <c r="C12" s="2" t="s">
        <v>508</v>
      </c>
      <c r="D12" s="2" t="s">
        <v>509</v>
      </c>
      <c r="E12" s="2" t="s">
        <v>510</v>
      </c>
      <c r="F12" s="2">
        <v>1</v>
      </c>
      <c r="G12" s="2">
        <v>1</v>
      </c>
      <c r="H12" s="2" t="s">
        <v>67</v>
      </c>
      <c r="I12" s="2">
        <v>0</v>
      </c>
      <c r="J12" s="11"/>
      <c r="K12" s="11"/>
      <c r="L12" s="11">
        <v>1</v>
      </c>
      <c r="M12" s="11"/>
      <c r="N12" s="11"/>
      <c r="O12" s="2"/>
      <c r="P12" s="2"/>
      <c r="Q12" s="2"/>
      <c r="R12" s="2"/>
      <c r="S12" s="2"/>
      <c r="T12" s="2"/>
      <c r="U12" s="2"/>
      <c r="V12" s="2"/>
      <c r="W12" s="2"/>
      <c r="X12" s="2"/>
      <c r="Y12" s="2"/>
      <c r="Z12" s="2"/>
      <c r="AA12" s="26">
        <f t="shared" si="0"/>
        <v>1</v>
      </c>
      <c r="AB12" s="10">
        <f t="shared" si="1"/>
        <v>1</v>
      </c>
    </row>
    <row r="13" spans="1:28" ht="15.75" customHeight="1">
      <c r="B13" s="2" t="s">
        <v>305</v>
      </c>
      <c r="C13" s="2" t="s">
        <v>511</v>
      </c>
      <c r="D13" s="4" t="s">
        <v>512</v>
      </c>
      <c r="E13" s="2" t="s">
        <v>513</v>
      </c>
      <c r="F13" s="2">
        <v>1</v>
      </c>
      <c r="G13" s="2">
        <v>1</v>
      </c>
      <c r="H13" s="2" t="s">
        <v>62</v>
      </c>
      <c r="I13" s="2">
        <v>0</v>
      </c>
      <c r="J13" s="11">
        <v>1</v>
      </c>
      <c r="K13" s="11"/>
      <c r="L13" s="11"/>
      <c r="M13" s="11"/>
      <c r="N13" s="11"/>
      <c r="O13" s="2"/>
      <c r="P13" s="2"/>
      <c r="Q13" s="2"/>
      <c r="R13" s="2"/>
      <c r="S13" s="2"/>
      <c r="T13" s="2"/>
      <c r="U13" s="2"/>
      <c r="V13" s="2"/>
      <c r="W13" s="2"/>
      <c r="X13" s="2"/>
      <c r="Y13" s="2"/>
      <c r="Z13" s="2"/>
      <c r="AA13" s="26">
        <f t="shared" si="0"/>
        <v>1</v>
      </c>
      <c r="AB13" s="10">
        <f t="shared" si="1"/>
        <v>1</v>
      </c>
    </row>
    <row r="14" spans="1:28" ht="15.75" customHeight="1">
      <c r="B14" s="2" t="s">
        <v>305</v>
      </c>
      <c r="C14" s="2" t="s">
        <v>514</v>
      </c>
      <c r="D14" s="2" t="s">
        <v>515</v>
      </c>
      <c r="E14" s="2" t="s">
        <v>516</v>
      </c>
      <c r="F14" s="2">
        <v>2</v>
      </c>
      <c r="G14" s="2">
        <v>2</v>
      </c>
      <c r="H14" s="2" t="s">
        <v>75</v>
      </c>
      <c r="I14" s="2">
        <v>2</v>
      </c>
      <c r="J14" s="11"/>
      <c r="K14" s="11"/>
      <c r="L14" s="11"/>
      <c r="M14" s="11"/>
      <c r="N14" s="11"/>
      <c r="O14" s="2"/>
      <c r="P14" s="2"/>
      <c r="Q14" s="2"/>
      <c r="R14" s="2"/>
      <c r="S14" s="2"/>
      <c r="T14" s="2"/>
      <c r="U14" s="2"/>
      <c r="V14" s="2"/>
      <c r="W14" s="2"/>
      <c r="X14" s="2"/>
      <c r="Y14" s="2"/>
      <c r="Z14" s="2"/>
      <c r="AA14" s="26">
        <f t="shared" si="0"/>
        <v>2</v>
      </c>
      <c r="AB14" s="10">
        <f t="shared" si="1"/>
        <v>0</v>
      </c>
    </row>
    <row r="15" spans="1:28" ht="15.75" customHeight="1">
      <c r="B15" s="2" t="s">
        <v>305</v>
      </c>
      <c r="C15" s="2" t="s">
        <v>517</v>
      </c>
      <c r="D15" s="2" t="s">
        <v>518</v>
      </c>
      <c r="E15" s="2" t="s">
        <v>519</v>
      </c>
      <c r="F15" s="2">
        <v>1</v>
      </c>
      <c r="G15" s="2">
        <v>1</v>
      </c>
      <c r="H15" s="2" t="s">
        <v>67</v>
      </c>
      <c r="I15" s="2">
        <v>0</v>
      </c>
      <c r="J15" s="11">
        <v>1</v>
      </c>
      <c r="K15" s="11"/>
      <c r="L15" s="11"/>
      <c r="M15" s="11"/>
      <c r="N15" s="11"/>
      <c r="O15" s="2"/>
      <c r="P15" s="2"/>
      <c r="Q15" s="2"/>
      <c r="R15" s="2"/>
      <c r="S15" s="2"/>
      <c r="T15" s="2"/>
      <c r="U15" s="2"/>
      <c r="V15" s="2"/>
      <c r="W15" s="2"/>
      <c r="X15" s="2"/>
      <c r="Y15" s="2"/>
      <c r="Z15" s="2"/>
      <c r="AA15" s="26">
        <f t="shared" si="0"/>
        <v>1</v>
      </c>
      <c r="AB15" s="10">
        <f t="shared" si="1"/>
        <v>1</v>
      </c>
    </row>
    <row r="16" spans="1:28" ht="15.75" customHeight="1">
      <c r="B16" s="2" t="s">
        <v>305</v>
      </c>
      <c r="C16" s="2" t="s">
        <v>520</v>
      </c>
      <c r="D16" s="2" t="s">
        <v>521</v>
      </c>
      <c r="E16" s="2" t="s">
        <v>522</v>
      </c>
      <c r="F16" s="2">
        <v>1</v>
      </c>
      <c r="G16" s="2">
        <v>1</v>
      </c>
      <c r="H16" s="2" t="s">
        <v>62</v>
      </c>
      <c r="I16" s="2">
        <v>0</v>
      </c>
      <c r="J16" s="11">
        <v>1</v>
      </c>
      <c r="K16" s="11"/>
      <c r="L16" s="11"/>
      <c r="M16" s="11"/>
      <c r="N16" s="11"/>
      <c r="O16" s="2"/>
      <c r="P16" s="2"/>
      <c r="Q16" s="2"/>
      <c r="R16" s="2"/>
      <c r="S16" s="2"/>
      <c r="T16" s="2"/>
      <c r="U16" s="2"/>
      <c r="V16" s="2"/>
      <c r="W16" s="2"/>
      <c r="X16" s="2"/>
      <c r="Y16" s="2"/>
      <c r="Z16" s="2"/>
      <c r="AA16" s="26">
        <f t="shared" si="0"/>
        <v>1</v>
      </c>
      <c r="AB16" s="10">
        <f t="shared" si="1"/>
        <v>1</v>
      </c>
    </row>
    <row r="17" spans="2:28" ht="15.75" customHeight="1">
      <c r="B17" s="2" t="s">
        <v>305</v>
      </c>
      <c r="C17" s="2" t="s">
        <v>523</v>
      </c>
      <c r="D17" s="4" t="s">
        <v>524</v>
      </c>
      <c r="E17" s="2" t="s">
        <v>525</v>
      </c>
      <c r="F17" s="2">
        <v>1</v>
      </c>
      <c r="G17" s="2">
        <v>1</v>
      </c>
      <c r="H17" s="2" t="s">
        <v>67</v>
      </c>
      <c r="I17" s="2">
        <v>0</v>
      </c>
      <c r="J17" s="11"/>
      <c r="K17" s="11">
        <v>1</v>
      </c>
      <c r="L17" s="11"/>
      <c r="M17" s="11"/>
      <c r="N17" s="11"/>
      <c r="O17" s="2"/>
      <c r="P17" s="2"/>
      <c r="Q17" s="2"/>
      <c r="R17" s="2"/>
      <c r="S17" s="2"/>
      <c r="T17" s="2"/>
      <c r="U17" s="2"/>
      <c r="V17" s="2"/>
      <c r="W17" s="2"/>
      <c r="X17" s="2"/>
      <c r="Y17" s="2"/>
      <c r="Z17" s="2"/>
      <c r="AA17" s="26">
        <f t="shared" si="0"/>
        <v>1</v>
      </c>
      <c r="AB17" s="10">
        <f t="shared" si="1"/>
        <v>1</v>
      </c>
    </row>
    <row r="18" spans="2:28" ht="15.75" customHeight="1">
      <c r="B18" s="2" t="s">
        <v>305</v>
      </c>
      <c r="C18" s="2" t="s">
        <v>526</v>
      </c>
      <c r="D18" s="4" t="s">
        <v>527</v>
      </c>
      <c r="E18" s="2" t="s">
        <v>528</v>
      </c>
      <c r="F18" s="2">
        <v>2</v>
      </c>
      <c r="G18" s="2">
        <v>2</v>
      </c>
      <c r="H18" s="2" t="s">
        <v>67</v>
      </c>
      <c r="I18" s="2">
        <v>0</v>
      </c>
      <c r="J18" s="11">
        <v>1</v>
      </c>
      <c r="K18" s="11">
        <v>1</v>
      </c>
      <c r="L18" s="11"/>
      <c r="M18" s="11"/>
      <c r="N18" s="11"/>
      <c r="O18" s="2"/>
      <c r="P18" s="2"/>
      <c r="Q18" s="2"/>
      <c r="R18" s="2"/>
      <c r="S18" s="2"/>
      <c r="T18" s="2"/>
      <c r="U18" s="2"/>
      <c r="V18" s="2"/>
      <c r="W18" s="2"/>
      <c r="X18" s="2"/>
      <c r="Y18" s="2"/>
      <c r="Z18" s="2"/>
      <c r="AA18" s="26">
        <f t="shared" si="0"/>
        <v>2</v>
      </c>
      <c r="AB18" s="10">
        <f t="shared" si="1"/>
        <v>2</v>
      </c>
    </row>
    <row r="19" spans="2:28" ht="15.75" customHeight="1">
      <c r="B19" s="2" t="s">
        <v>311</v>
      </c>
      <c r="C19" s="2" t="s">
        <v>529</v>
      </c>
      <c r="D19" s="2" t="s">
        <v>530</v>
      </c>
      <c r="E19" s="2" t="s">
        <v>531</v>
      </c>
      <c r="F19" s="2">
        <v>1</v>
      </c>
      <c r="G19" s="2">
        <v>1</v>
      </c>
      <c r="H19" s="2" t="s">
        <v>67</v>
      </c>
      <c r="I19" s="2">
        <v>0</v>
      </c>
      <c r="J19" s="11">
        <v>1</v>
      </c>
      <c r="K19" s="11"/>
      <c r="L19" s="11"/>
      <c r="M19" s="11"/>
      <c r="N19" s="11"/>
      <c r="O19" s="2"/>
      <c r="P19" s="2"/>
      <c r="Q19" s="2"/>
      <c r="R19" s="2"/>
      <c r="S19" s="2"/>
      <c r="T19" s="2"/>
      <c r="U19" s="2"/>
      <c r="V19" s="2"/>
      <c r="W19" s="2"/>
      <c r="X19" s="2"/>
      <c r="Y19" s="2"/>
      <c r="Z19" s="2"/>
      <c r="AA19" s="26">
        <f t="shared" si="0"/>
        <v>1</v>
      </c>
      <c r="AB19" s="10">
        <f t="shared" si="1"/>
        <v>1</v>
      </c>
    </row>
    <row r="20" spans="2:28" ht="15.75" customHeight="1">
      <c r="B20" s="2" t="s">
        <v>311</v>
      </c>
      <c r="C20" s="2" t="s">
        <v>532</v>
      </c>
      <c r="D20" s="2" t="s">
        <v>533</v>
      </c>
      <c r="E20" s="2" t="s">
        <v>534</v>
      </c>
      <c r="F20" s="2">
        <v>1</v>
      </c>
      <c r="G20" s="2">
        <v>1</v>
      </c>
      <c r="H20" s="2" t="s">
        <v>67</v>
      </c>
      <c r="I20" s="2">
        <v>0</v>
      </c>
      <c r="J20" s="11">
        <v>1</v>
      </c>
      <c r="K20" s="11"/>
      <c r="L20" s="11"/>
      <c r="M20" s="11"/>
      <c r="N20" s="11"/>
      <c r="O20" s="2"/>
      <c r="P20" s="2"/>
      <c r="Q20" s="2"/>
      <c r="R20" s="2"/>
      <c r="S20" s="2"/>
      <c r="T20" s="2"/>
      <c r="U20" s="2"/>
      <c r="V20" s="2"/>
      <c r="W20" s="2"/>
      <c r="X20" s="2"/>
      <c r="Y20" s="2"/>
      <c r="Z20" s="2"/>
      <c r="AA20" s="26">
        <f t="shared" si="0"/>
        <v>1</v>
      </c>
      <c r="AB20" s="10">
        <f t="shared" si="1"/>
        <v>1</v>
      </c>
    </row>
    <row r="21" spans="2:28" ht="15.75" customHeight="1">
      <c r="B21" s="2" t="s">
        <v>311</v>
      </c>
      <c r="C21" s="2" t="s">
        <v>535</v>
      </c>
      <c r="D21" s="4" t="s">
        <v>536</v>
      </c>
      <c r="E21" s="2" t="s">
        <v>537</v>
      </c>
      <c r="F21" s="2">
        <v>4</v>
      </c>
      <c r="G21" s="2">
        <v>4</v>
      </c>
      <c r="H21" s="2" t="s">
        <v>75</v>
      </c>
      <c r="I21" s="2">
        <v>4</v>
      </c>
      <c r="J21" s="11"/>
      <c r="K21" s="11"/>
      <c r="L21" s="11"/>
      <c r="M21" s="11"/>
      <c r="N21" s="11"/>
      <c r="O21" s="2"/>
      <c r="P21" s="2"/>
      <c r="Q21" s="2"/>
      <c r="R21" s="2"/>
      <c r="S21" s="2"/>
      <c r="T21" s="2"/>
      <c r="U21" s="2"/>
      <c r="V21" s="2"/>
      <c r="W21" s="2"/>
      <c r="X21" s="2"/>
      <c r="Y21" s="2"/>
      <c r="Z21" s="2"/>
      <c r="AA21" s="26">
        <f t="shared" si="0"/>
        <v>4</v>
      </c>
      <c r="AB21" s="10">
        <f t="shared" si="1"/>
        <v>0</v>
      </c>
    </row>
    <row r="22" spans="2:28" ht="15.75" customHeight="1">
      <c r="B22" s="2" t="s">
        <v>311</v>
      </c>
      <c r="C22" s="2" t="s">
        <v>538</v>
      </c>
      <c r="D22" s="4" t="s">
        <v>539</v>
      </c>
      <c r="E22" s="2" t="s">
        <v>540</v>
      </c>
      <c r="F22" s="2">
        <v>1</v>
      </c>
      <c r="G22" s="2">
        <v>1</v>
      </c>
      <c r="H22" s="2" t="s">
        <v>67</v>
      </c>
      <c r="I22" s="2">
        <v>0</v>
      </c>
      <c r="J22" s="11">
        <v>1</v>
      </c>
      <c r="K22" s="11"/>
      <c r="L22" s="11"/>
      <c r="M22" s="11"/>
      <c r="N22" s="11"/>
      <c r="O22" s="2"/>
      <c r="P22" s="2"/>
      <c r="Q22" s="2"/>
      <c r="R22" s="2"/>
      <c r="S22" s="2"/>
      <c r="T22" s="2"/>
      <c r="U22" s="2"/>
      <c r="V22" s="2"/>
      <c r="W22" s="2"/>
      <c r="X22" s="2"/>
      <c r="Y22" s="2"/>
      <c r="Z22" s="2"/>
      <c r="AA22" s="26">
        <f t="shared" si="0"/>
        <v>1</v>
      </c>
      <c r="AB22" s="10">
        <f t="shared" si="1"/>
        <v>1</v>
      </c>
    </row>
    <row r="23" spans="2:28" ht="15.75" customHeight="1">
      <c r="B23" s="2" t="s">
        <v>541</v>
      </c>
      <c r="C23" s="2" t="s">
        <v>542</v>
      </c>
      <c r="D23" s="2" t="s">
        <v>543</v>
      </c>
      <c r="E23" s="2" t="s">
        <v>544</v>
      </c>
      <c r="F23" s="2">
        <v>1</v>
      </c>
      <c r="G23" s="2">
        <v>1</v>
      </c>
      <c r="H23" s="2" t="s">
        <v>62</v>
      </c>
      <c r="I23" s="2">
        <v>0</v>
      </c>
      <c r="J23" s="11">
        <v>1</v>
      </c>
      <c r="K23" s="11"/>
      <c r="L23" s="11"/>
      <c r="M23" s="11"/>
      <c r="N23" s="11"/>
      <c r="O23" s="2"/>
      <c r="P23" s="2"/>
      <c r="Q23" s="2"/>
      <c r="R23" s="2"/>
      <c r="S23" s="2"/>
      <c r="T23" s="2"/>
      <c r="U23" s="2"/>
      <c r="V23" s="2"/>
      <c r="W23" s="2"/>
      <c r="X23" s="2"/>
      <c r="Y23" s="2"/>
      <c r="Z23" s="2"/>
      <c r="AA23" s="26">
        <f t="shared" si="0"/>
        <v>1</v>
      </c>
      <c r="AB23" s="10">
        <f t="shared" si="1"/>
        <v>1</v>
      </c>
    </row>
    <row r="24" spans="2:28" ht="15.75" customHeight="1">
      <c r="B24" s="2" t="s">
        <v>541</v>
      </c>
      <c r="C24" s="2" t="s">
        <v>545</v>
      </c>
      <c r="D24" s="2" t="s">
        <v>546</v>
      </c>
      <c r="E24" s="2" t="s">
        <v>547</v>
      </c>
      <c r="F24" s="2">
        <v>1</v>
      </c>
      <c r="G24" s="2">
        <v>1</v>
      </c>
      <c r="H24" s="2" t="s">
        <v>62</v>
      </c>
      <c r="I24" s="2">
        <v>0</v>
      </c>
      <c r="J24" s="11">
        <v>1</v>
      </c>
      <c r="K24" s="11"/>
      <c r="L24" s="11"/>
      <c r="M24" s="11"/>
      <c r="N24" s="11"/>
      <c r="O24" s="2"/>
      <c r="P24" s="2"/>
      <c r="Q24" s="2"/>
      <c r="R24" s="2"/>
      <c r="S24" s="2"/>
      <c r="T24" s="2"/>
      <c r="U24" s="2"/>
      <c r="V24" s="2"/>
      <c r="W24" s="2"/>
      <c r="X24" s="2"/>
      <c r="Y24" s="2"/>
      <c r="Z24" s="2"/>
      <c r="AA24" s="26">
        <f t="shared" si="0"/>
        <v>1</v>
      </c>
      <c r="AB24" s="10">
        <f t="shared" si="1"/>
        <v>1</v>
      </c>
    </row>
    <row r="25" spans="2:28" ht="15.75" customHeight="1">
      <c r="B25" s="2" t="s">
        <v>282</v>
      </c>
      <c r="C25" s="2" t="s">
        <v>548</v>
      </c>
      <c r="D25" s="2" t="s">
        <v>549</v>
      </c>
      <c r="E25" s="2" t="s">
        <v>550</v>
      </c>
      <c r="F25" s="2">
        <v>1</v>
      </c>
      <c r="G25" s="2">
        <v>1</v>
      </c>
      <c r="H25" s="2" t="s">
        <v>62</v>
      </c>
      <c r="I25" s="2">
        <v>0</v>
      </c>
      <c r="J25" s="11">
        <v>1</v>
      </c>
      <c r="K25" s="11"/>
      <c r="L25" s="11"/>
      <c r="M25" s="11"/>
      <c r="N25" s="11"/>
      <c r="O25" s="2"/>
      <c r="P25" s="2"/>
      <c r="Q25" s="2"/>
      <c r="R25" s="2"/>
      <c r="S25" s="2"/>
      <c r="T25" s="2"/>
      <c r="U25" s="2"/>
      <c r="V25" s="2"/>
      <c r="W25" s="2"/>
      <c r="X25" s="2"/>
      <c r="Y25" s="2"/>
      <c r="Z25" s="2"/>
      <c r="AA25" s="26">
        <f t="shared" si="0"/>
        <v>1</v>
      </c>
      <c r="AB25" s="10">
        <f t="shared" si="1"/>
        <v>1</v>
      </c>
    </row>
    <row r="26" spans="2:28" ht="15.75" customHeight="1">
      <c r="B26" s="2" t="s">
        <v>282</v>
      </c>
      <c r="C26" s="2" t="s">
        <v>551</v>
      </c>
      <c r="D26" s="2" t="s">
        <v>552</v>
      </c>
      <c r="E26" s="2" t="s">
        <v>553</v>
      </c>
      <c r="F26" s="2">
        <v>1</v>
      </c>
      <c r="G26" s="2">
        <v>1</v>
      </c>
      <c r="H26" s="2" t="s">
        <v>62</v>
      </c>
      <c r="I26" s="2">
        <v>0</v>
      </c>
      <c r="J26" s="11"/>
      <c r="K26" s="11"/>
      <c r="L26" s="11">
        <v>1</v>
      </c>
      <c r="M26" s="11"/>
      <c r="N26" s="11"/>
      <c r="O26" s="2"/>
      <c r="P26" s="2"/>
      <c r="Q26" s="2"/>
      <c r="R26" s="2"/>
      <c r="S26" s="2"/>
      <c r="T26" s="2"/>
      <c r="U26" s="2"/>
      <c r="V26" s="2"/>
      <c r="W26" s="2"/>
      <c r="X26" s="2"/>
      <c r="Y26" s="2"/>
      <c r="Z26" s="2"/>
      <c r="AA26" s="26">
        <f t="shared" si="0"/>
        <v>1</v>
      </c>
      <c r="AB26" s="10">
        <f t="shared" si="1"/>
        <v>1</v>
      </c>
    </row>
    <row r="27" spans="2:28" ht="15.75" customHeight="1">
      <c r="B27" s="2" t="s">
        <v>282</v>
      </c>
      <c r="C27" s="2" t="s">
        <v>554</v>
      </c>
      <c r="D27" s="2" t="s">
        <v>555</v>
      </c>
      <c r="E27" s="2" t="s">
        <v>556</v>
      </c>
      <c r="F27" s="2">
        <v>1</v>
      </c>
      <c r="G27" s="2">
        <v>1</v>
      </c>
      <c r="H27" s="2" t="s">
        <v>62</v>
      </c>
      <c r="I27" s="2">
        <v>0</v>
      </c>
      <c r="J27" s="11"/>
      <c r="K27" s="11"/>
      <c r="L27" s="11">
        <v>1</v>
      </c>
      <c r="M27" s="11"/>
      <c r="N27" s="11"/>
      <c r="O27" s="2"/>
      <c r="P27" s="2"/>
      <c r="Q27" s="2"/>
      <c r="R27" s="2"/>
      <c r="S27" s="2"/>
      <c r="T27" s="2"/>
      <c r="U27" s="2"/>
      <c r="V27" s="2"/>
      <c r="W27" s="2"/>
      <c r="X27" s="2"/>
      <c r="Y27" s="2"/>
      <c r="Z27" s="2"/>
      <c r="AA27" s="26">
        <f t="shared" si="0"/>
        <v>1</v>
      </c>
      <c r="AB27" s="10">
        <f t="shared" si="1"/>
        <v>1</v>
      </c>
    </row>
    <row r="28" spans="2:28" ht="15.75" customHeight="1">
      <c r="B28" s="2" t="s">
        <v>282</v>
      </c>
      <c r="C28" s="2" t="s">
        <v>557</v>
      </c>
      <c r="D28" s="2" t="s">
        <v>558</v>
      </c>
      <c r="E28" s="2" t="s">
        <v>559</v>
      </c>
      <c r="F28" s="2">
        <v>1</v>
      </c>
      <c r="G28" s="2">
        <v>1</v>
      </c>
      <c r="H28" s="2" t="s">
        <v>67</v>
      </c>
      <c r="I28" s="2">
        <v>0</v>
      </c>
      <c r="J28" s="11">
        <v>1</v>
      </c>
      <c r="K28" s="11"/>
      <c r="L28" s="11"/>
      <c r="M28" s="11"/>
      <c r="N28" s="11"/>
      <c r="O28" s="2"/>
      <c r="P28" s="2"/>
      <c r="Q28" s="2"/>
      <c r="R28" s="2"/>
      <c r="S28" s="2"/>
      <c r="T28" s="2"/>
      <c r="U28" s="2"/>
      <c r="V28" s="2"/>
      <c r="W28" s="2"/>
      <c r="X28" s="2"/>
      <c r="Y28" s="2"/>
      <c r="Z28" s="2"/>
      <c r="AA28" s="26">
        <f t="shared" si="0"/>
        <v>1</v>
      </c>
      <c r="AB28" s="10">
        <f t="shared" si="1"/>
        <v>1</v>
      </c>
    </row>
    <row r="29" spans="2:28" ht="15.75" customHeight="1">
      <c r="B29" s="2" t="s">
        <v>282</v>
      </c>
      <c r="C29" s="2" t="s">
        <v>560</v>
      </c>
      <c r="D29" s="4" t="s">
        <v>561</v>
      </c>
      <c r="E29" s="2" t="s">
        <v>562</v>
      </c>
      <c r="F29" s="2">
        <v>1</v>
      </c>
      <c r="G29" s="2">
        <v>1</v>
      </c>
      <c r="H29" s="2" t="s">
        <v>62</v>
      </c>
      <c r="I29" s="2">
        <v>0</v>
      </c>
      <c r="J29" s="11">
        <v>1</v>
      </c>
      <c r="K29" s="11"/>
      <c r="L29" s="11"/>
      <c r="M29" s="11"/>
      <c r="N29" s="11"/>
      <c r="O29" s="2"/>
      <c r="P29" s="2"/>
      <c r="Q29" s="2"/>
      <c r="R29" s="2"/>
      <c r="S29" s="2"/>
      <c r="T29" s="2"/>
      <c r="U29" s="2"/>
      <c r="V29" s="2"/>
      <c r="W29" s="2"/>
      <c r="X29" s="2"/>
      <c r="Y29" s="2"/>
      <c r="Z29" s="2"/>
      <c r="AA29" s="26">
        <f t="shared" si="0"/>
        <v>1</v>
      </c>
      <c r="AB29" s="10">
        <f t="shared" si="1"/>
        <v>1</v>
      </c>
    </row>
    <row r="30" spans="2:28" ht="15.75" customHeight="1">
      <c r="B30" s="2" t="s">
        <v>563</v>
      </c>
      <c r="C30" s="2" t="s">
        <v>564</v>
      </c>
      <c r="D30" s="2" t="s">
        <v>565</v>
      </c>
      <c r="E30" s="2" t="s">
        <v>566</v>
      </c>
      <c r="F30" s="2">
        <v>1</v>
      </c>
      <c r="G30" s="2">
        <v>1</v>
      </c>
      <c r="H30" s="2" t="s">
        <v>62</v>
      </c>
      <c r="I30" s="2">
        <v>0</v>
      </c>
      <c r="J30" s="11"/>
      <c r="K30" s="11">
        <v>1</v>
      </c>
      <c r="L30" s="11"/>
      <c r="M30" s="11"/>
      <c r="N30" s="11"/>
      <c r="O30" s="2"/>
      <c r="P30" s="2"/>
      <c r="Q30" s="2"/>
      <c r="R30" s="2"/>
      <c r="S30" s="2"/>
      <c r="T30" s="2"/>
      <c r="U30" s="2"/>
      <c r="V30" s="2"/>
      <c r="W30" s="2"/>
      <c r="X30" s="2"/>
      <c r="Y30" s="2"/>
      <c r="Z30" s="2"/>
      <c r="AA30" s="26">
        <f t="shared" si="0"/>
        <v>1</v>
      </c>
      <c r="AB30" s="10">
        <f t="shared" si="1"/>
        <v>1</v>
      </c>
    </row>
    <row r="31" spans="2:28" ht="15.75" customHeight="1">
      <c r="B31" s="2" t="s">
        <v>563</v>
      </c>
      <c r="C31" s="2" t="s">
        <v>567</v>
      </c>
      <c r="D31" s="4" t="s">
        <v>568</v>
      </c>
      <c r="E31" s="2" t="s">
        <v>569</v>
      </c>
      <c r="F31" s="2">
        <v>2</v>
      </c>
      <c r="G31" s="2">
        <v>1</v>
      </c>
      <c r="H31" s="2" t="s">
        <v>62</v>
      </c>
      <c r="I31" s="2">
        <v>0</v>
      </c>
      <c r="J31" s="11">
        <v>1</v>
      </c>
      <c r="K31" s="11">
        <v>1</v>
      </c>
      <c r="L31" s="11"/>
      <c r="M31" s="11"/>
      <c r="N31" s="11"/>
      <c r="O31" s="2"/>
      <c r="P31" s="2"/>
      <c r="Q31" s="2"/>
      <c r="R31" s="2"/>
      <c r="S31" s="2"/>
      <c r="T31" s="2"/>
      <c r="U31" s="2"/>
      <c r="V31" s="2"/>
      <c r="W31" s="2"/>
      <c r="X31" s="2"/>
      <c r="Y31" s="2"/>
      <c r="Z31" s="2"/>
      <c r="AA31" s="26">
        <f t="shared" si="0"/>
        <v>2</v>
      </c>
      <c r="AB31" s="10">
        <f t="shared" si="1"/>
        <v>2</v>
      </c>
    </row>
    <row r="32" spans="2:28" ht="15.75" customHeight="1">
      <c r="B32" s="2" t="s">
        <v>230</v>
      </c>
      <c r="C32" s="2" t="s">
        <v>570</v>
      </c>
      <c r="D32" s="2" t="s">
        <v>571</v>
      </c>
      <c r="E32" s="2" t="s">
        <v>572</v>
      </c>
      <c r="F32" s="2">
        <v>2</v>
      </c>
      <c r="G32" s="2">
        <v>2</v>
      </c>
      <c r="H32" s="2" t="s">
        <v>62</v>
      </c>
      <c r="I32" s="2">
        <v>0</v>
      </c>
      <c r="J32" s="11">
        <v>2</v>
      </c>
      <c r="K32" s="11"/>
      <c r="L32" s="11"/>
      <c r="M32" s="11"/>
      <c r="N32" s="11"/>
      <c r="O32" s="2"/>
      <c r="P32" s="2"/>
      <c r="Q32" s="2"/>
      <c r="R32" s="2"/>
      <c r="S32" s="2"/>
      <c r="T32" s="2"/>
      <c r="U32" s="2"/>
      <c r="V32" s="2"/>
      <c r="W32" s="2"/>
      <c r="X32" s="2"/>
      <c r="Y32" s="2"/>
      <c r="Z32" s="2"/>
      <c r="AA32" s="26">
        <f t="shared" si="0"/>
        <v>2</v>
      </c>
      <c r="AB32" s="10">
        <f t="shared" si="1"/>
        <v>2</v>
      </c>
    </row>
    <row r="33" spans="2:28" ht="15.75" customHeight="1">
      <c r="B33" s="2" t="s">
        <v>230</v>
      </c>
      <c r="C33" s="2" t="s">
        <v>573</v>
      </c>
      <c r="D33" s="2" t="s">
        <v>574</v>
      </c>
      <c r="E33" s="2" t="s">
        <v>575</v>
      </c>
      <c r="F33" s="2">
        <v>2</v>
      </c>
      <c r="G33" s="2">
        <v>1</v>
      </c>
      <c r="H33" s="2" t="s">
        <v>62</v>
      </c>
      <c r="I33" s="2">
        <v>0</v>
      </c>
      <c r="J33" s="11"/>
      <c r="K33" s="11">
        <v>1</v>
      </c>
      <c r="L33" s="11"/>
      <c r="M33" s="11"/>
      <c r="N33" s="11"/>
      <c r="O33" s="2"/>
      <c r="P33" s="2"/>
      <c r="Q33" s="2"/>
      <c r="R33" s="2"/>
      <c r="S33" s="2"/>
      <c r="T33" s="2"/>
      <c r="U33" s="2"/>
      <c r="V33" s="2"/>
      <c r="W33" s="2"/>
      <c r="X33" s="2"/>
      <c r="Y33" s="2"/>
      <c r="Z33" s="2"/>
      <c r="AA33" s="26">
        <f t="shared" si="0"/>
        <v>1</v>
      </c>
      <c r="AB33" s="10">
        <f t="shared" si="1"/>
        <v>1</v>
      </c>
    </row>
    <row r="34" spans="2:28" ht="15.75" customHeight="1">
      <c r="B34" s="2" t="s">
        <v>230</v>
      </c>
      <c r="C34" s="2" t="s">
        <v>576</v>
      </c>
      <c r="D34" s="2" t="s">
        <v>577</v>
      </c>
      <c r="E34" s="2" t="s">
        <v>578</v>
      </c>
      <c r="F34" s="2">
        <v>1</v>
      </c>
      <c r="G34" s="2">
        <v>1</v>
      </c>
      <c r="H34" s="2" t="s">
        <v>75</v>
      </c>
      <c r="I34" s="2">
        <v>1</v>
      </c>
      <c r="J34" s="11"/>
      <c r="K34" s="11"/>
      <c r="L34" s="11"/>
      <c r="M34" s="11"/>
      <c r="N34" s="11"/>
      <c r="O34" s="2"/>
      <c r="P34" s="2"/>
      <c r="Q34" s="2"/>
      <c r="R34" s="2"/>
      <c r="S34" s="2"/>
      <c r="T34" s="2"/>
      <c r="U34" s="2"/>
      <c r="V34" s="2"/>
      <c r="W34" s="2"/>
      <c r="X34" s="2"/>
      <c r="Y34" s="2"/>
      <c r="Z34" s="2"/>
      <c r="AA34" s="26">
        <f t="shared" si="0"/>
        <v>1</v>
      </c>
      <c r="AB34" s="10">
        <f t="shared" si="1"/>
        <v>0</v>
      </c>
    </row>
    <row r="35" spans="2:28" ht="15.75" customHeight="1">
      <c r="B35" s="2" t="s">
        <v>230</v>
      </c>
      <c r="C35" s="2" t="s">
        <v>579</v>
      </c>
      <c r="D35" s="4" t="s">
        <v>580</v>
      </c>
      <c r="E35" s="2" t="s">
        <v>581</v>
      </c>
      <c r="F35" s="2">
        <v>1</v>
      </c>
      <c r="G35" s="2">
        <v>1</v>
      </c>
      <c r="H35" s="2" t="s">
        <v>67</v>
      </c>
      <c r="I35" s="2">
        <v>0</v>
      </c>
      <c r="J35" s="11">
        <v>1</v>
      </c>
      <c r="K35" s="11"/>
      <c r="L35" s="11"/>
      <c r="M35" s="11"/>
      <c r="N35" s="11"/>
      <c r="O35" s="2"/>
      <c r="P35" s="2"/>
      <c r="Q35" s="2"/>
      <c r="R35" s="2"/>
      <c r="S35" s="2"/>
      <c r="T35" s="2"/>
      <c r="U35" s="2"/>
      <c r="V35" s="2"/>
      <c r="W35" s="2"/>
      <c r="X35" s="2"/>
      <c r="Y35" s="2"/>
      <c r="Z35" s="2"/>
      <c r="AA35" s="26">
        <f t="shared" si="0"/>
        <v>1</v>
      </c>
      <c r="AB35" s="10">
        <f t="shared" si="1"/>
        <v>1</v>
      </c>
    </row>
    <row r="36" spans="2:28" ht="15.75" customHeight="1">
      <c r="B36" s="2" t="s">
        <v>230</v>
      </c>
      <c r="C36" s="2" t="s">
        <v>582</v>
      </c>
      <c r="D36" s="4" t="s">
        <v>583</v>
      </c>
      <c r="E36" s="2" t="s">
        <v>584</v>
      </c>
      <c r="F36" s="2">
        <v>3</v>
      </c>
      <c r="G36" s="2">
        <v>2</v>
      </c>
      <c r="H36" s="2" t="s">
        <v>67</v>
      </c>
      <c r="I36" s="2">
        <v>0</v>
      </c>
      <c r="J36" s="11">
        <v>1</v>
      </c>
      <c r="K36" s="11">
        <v>1</v>
      </c>
      <c r="L36" s="11">
        <v>1</v>
      </c>
      <c r="M36" s="11"/>
      <c r="N36" s="11"/>
      <c r="O36" s="2"/>
      <c r="P36" s="2"/>
      <c r="Q36" s="2"/>
      <c r="R36" s="2"/>
      <c r="S36" s="2"/>
      <c r="T36" s="2"/>
      <c r="U36" s="2"/>
      <c r="V36" s="2"/>
      <c r="W36" s="2"/>
      <c r="X36" s="2"/>
      <c r="Y36" s="2"/>
      <c r="Z36" s="2"/>
      <c r="AA36" s="26">
        <f t="shared" si="0"/>
        <v>3</v>
      </c>
      <c r="AB36" s="10">
        <f t="shared" si="1"/>
        <v>3</v>
      </c>
    </row>
    <row r="37" spans="2:28" ht="15.75" customHeight="1">
      <c r="B37" s="2" t="s">
        <v>585</v>
      </c>
      <c r="C37" s="2" t="s">
        <v>586</v>
      </c>
      <c r="D37" s="2" t="s">
        <v>587</v>
      </c>
      <c r="E37" s="2" t="s">
        <v>588</v>
      </c>
      <c r="F37" s="2">
        <v>1</v>
      </c>
      <c r="G37" s="2">
        <v>1</v>
      </c>
      <c r="H37" s="2" t="s">
        <v>67</v>
      </c>
      <c r="I37" s="2">
        <v>0</v>
      </c>
      <c r="J37" s="11"/>
      <c r="K37" s="11">
        <v>1</v>
      </c>
      <c r="L37" s="11"/>
      <c r="M37" s="11"/>
      <c r="N37" s="11"/>
      <c r="O37" s="2"/>
      <c r="P37" s="2"/>
      <c r="Q37" s="2"/>
      <c r="R37" s="2"/>
      <c r="S37" s="2"/>
      <c r="T37" s="2"/>
      <c r="U37" s="2"/>
      <c r="V37" s="2"/>
      <c r="W37" s="2"/>
      <c r="X37" s="2"/>
      <c r="Y37" s="2"/>
      <c r="Z37" s="2"/>
      <c r="AA37" s="26">
        <f t="shared" si="0"/>
        <v>1</v>
      </c>
      <c r="AB37" s="10">
        <f t="shared" si="1"/>
        <v>1</v>
      </c>
    </row>
    <row r="38" spans="2:28" ht="15.75" customHeight="1">
      <c r="B38" s="2" t="s">
        <v>585</v>
      </c>
      <c r="C38" s="2" t="s">
        <v>589</v>
      </c>
      <c r="D38" s="2" t="s">
        <v>590</v>
      </c>
      <c r="E38" s="2" t="s">
        <v>591</v>
      </c>
      <c r="F38" s="2">
        <v>1</v>
      </c>
      <c r="G38" s="2">
        <v>1</v>
      </c>
      <c r="H38" s="2" t="s">
        <v>67</v>
      </c>
      <c r="I38" s="2">
        <v>0</v>
      </c>
      <c r="J38" s="11"/>
      <c r="K38" s="11"/>
      <c r="L38" s="11">
        <v>1</v>
      </c>
      <c r="M38" s="11"/>
      <c r="N38" s="11"/>
      <c r="O38" s="2"/>
      <c r="P38" s="2"/>
      <c r="Q38" s="2"/>
      <c r="R38" s="2"/>
      <c r="S38" s="2"/>
      <c r="T38" s="2"/>
      <c r="U38" s="2"/>
      <c r="V38" s="2"/>
      <c r="W38" s="2"/>
      <c r="X38" s="2"/>
      <c r="Y38" s="2"/>
      <c r="Z38" s="2"/>
      <c r="AA38" s="26">
        <f t="shared" si="0"/>
        <v>1</v>
      </c>
      <c r="AB38" s="10">
        <f t="shared" si="1"/>
        <v>1</v>
      </c>
    </row>
    <row r="39" spans="2:28" ht="15.75" customHeight="1">
      <c r="B39" s="2" t="s">
        <v>585</v>
      </c>
      <c r="C39" s="2" t="s">
        <v>592</v>
      </c>
      <c r="D39" s="2" t="s">
        <v>593</v>
      </c>
      <c r="E39" s="2" t="s">
        <v>594</v>
      </c>
      <c r="F39" s="2">
        <v>1</v>
      </c>
      <c r="G39" s="2">
        <v>1</v>
      </c>
      <c r="H39" s="2" t="s">
        <v>75</v>
      </c>
      <c r="I39" s="2">
        <v>1</v>
      </c>
      <c r="J39" s="11"/>
      <c r="K39" s="11"/>
      <c r="L39" s="11"/>
      <c r="M39" s="11"/>
      <c r="N39" s="11"/>
      <c r="O39" s="2"/>
      <c r="P39" s="2"/>
      <c r="Q39" s="2"/>
      <c r="R39" s="2"/>
      <c r="S39" s="2"/>
      <c r="T39" s="2"/>
      <c r="U39" s="2"/>
      <c r="V39" s="2"/>
      <c r="W39" s="2"/>
      <c r="X39" s="2"/>
      <c r="Y39" s="2"/>
      <c r="Z39" s="2"/>
      <c r="AA39" s="26">
        <f t="shared" si="0"/>
        <v>1</v>
      </c>
      <c r="AB39" s="10">
        <f t="shared" si="1"/>
        <v>0</v>
      </c>
    </row>
    <row r="40" spans="2:28" ht="15.75" customHeight="1">
      <c r="B40" s="2" t="s">
        <v>243</v>
      </c>
      <c r="C40" s="2" t="s">
        <v>595</v>
      </c>
      <c r="D40" s="2" t="s">
        <v>596</v>
      </c>
      <c r="E40" s="2" t="s">
        <v>597</v>
      </c>
      <c r="F40" s="2">
        <v>1</v>
      </c>
      <c r="G40" s="2">
        <v>1</v>
      </c>
      <c r="H40" s="2" t="s">
        <v>62</v>
      </c>
      <c r="I40" s="2">
        <v>0</v>
      </c>
      <c r="J40" s="11">
        <v>1</v>
      </c>
      <c r="K40" s="11"/>
      <c r="L40" s="11"/>
      <c r="M40" s="11"/>
      <c r="N40" s="11"/>
      <c r="O40" s="2"/>
      <c r="P40" s="2"/>
      <c r="Q40" s="2"/>
      <c r="R40" s="2"/>
      <c r="S40" s="2"/>
      <c r="T40" s="2"/>
      <c r="U40" s="2"/>
      <c r="V40" s="2"/>
      <c r="W40" s="2"/>
      <c r="X40" s="2"/>
      <c r="Y40" s="2"/>
      <c r="Z40" s="2"/>
      <c r="AA40" s="26">
        <f t="shared" si="0"/>
        <v>1</v>
      </c>
      <c r="AB40" s="10">
        <f t="shared" si="1"/>
        <v>1</v>
      </c>
    </row>
    <row r="41" spans="2:28" ht="15.75" customHeight="1">
      <c r="B41" s="2" t="s">
        <v>243</v>
      </c>
      <c r="C41" s="2" t="s">
        <v>598</v>
      </c>
      <c r="D41" s="2" t="s">
        <v>599</v>
      </c>
      <c r="E41" s="2" t="s">
        <v>600</v>
      </c>
      <c r="F41" s="2">
        <v>2</v>
      </c>
      <c r="G41" s="2">
        <v>1</v>
      </c>
      <c r="H41" s="2" t="s">
        <v>62</v>
      </c>
      <c r="I41" s="2">
        <v>0</v>
      </c>
      <c r="J41" s="11">
        <v>1</v>
      </c>
      <c r="K41" s="11">
        <v>1</v>
      </c>
      <c r="L41" s="11"/>
      <c r="M41" s="11"/>
      <c r="N41" s="11"/>
      <c r="O41" s="2"/>
      <c r="P41" s="2"/>
      <c r="Q41" s="2"/>
      <c r="R41" s="2"/>
      <c r="S41" s="2"/>
      <c r="T41" s="2"/>
      <c r="U41" s="2"/>
      <c r="V41" s="2"/>
      <c r="W41" s="2"/>
      <c r="X41" s="2"/>
      <c r="Y41" s="2"/>
      <c r="Z41" s="2"/>
      <c r="AA41" s="26">
        <f t="shared" si="0"/>
        <v>2</v>
      </c>
      <c r="AB41" s="10">
        <f t="shared" si="1"/>
        <v>2</v>
      </c>
    </row>
    <row r="42" spans="2:28" ht="15.75" customHeight="1">
      <c r="B42" s="2" t="s">
        <v>243</v>
      </c>
      <c r="C42" s="2" t="s">
        <v>601</v>
      </c>
      <c r="D42" s="2" t="s">
        <v>602</v>
      </c>
      <c r="E42" s="2" t="s">
        <v>603</v>
      </c>
      <c r="F42" s="2">
        <v>1</v>
      </c>
      <c r="G42" s="2">
        <v>1</v>
      </c>
      <c r="H42" s="2" t="s">
        <v>62</v>
      </c>
      <c r="I42" s="2">
        <v>0</v>
      </c>
      <c r="J42" s="11"/>
      <c r="K42" s="11">
        <v>1</v>
      </c>
      <c r="L42" s="11"/>
      <c r="M42" s="11"/>
      <c r="N42" s="11"/>
      <c r="O42" s="2"/>
      <c r="P42" s="2"/>
      <c r="Q42" s="2"/>
      <c r="R42" s="2"/>
      <c r="S42" s="2"/>
      <c r="T42" s="2"/>
      <c r="U42" s="2"/>
      <c r="V42" s="2"/>
      <c r="W42" s="2"/>
      <c r="X42" s="2"/>
      <c r="Y42" s="2"/>
      <c r="Z42" s="2"/>
      <c r="AA42" s="26">
        <f t="shared" si="0"/>
        <v>1</v>
      </c>
      <c r="AB42" s="10">
        <f t="shared" si="1"/>
        <v>1</v>
      </c>
    </row>
    <row r="43" spans="2:28" ht="15.75" customHeight="1">
      <c r="B43" s="2" t="s">
        <v>243</v>
      </c>
      <c r="C43" s="2" t="s">
        <v>604</v>
      </c>
      <c r="D43" s="2" t="s">
        <v>605</v>
      </c>
      <c r="E43" s="2" t="s">
        <v>606</v>
      </c>
      <c r="F43" s="2">
        <v>1</v>
      </c>
      <c r="G43" s="2">
        <v>1</v>
      </c>
      <c r="H43" s="2" t="s">
        <v>62</v>
      </c>
      <c r="I43" s="2">
        <v>0</v>
      </c>
      <c r="J43" s="11">
        <v>1</v>
      </c>
      <c r="K43" s="11"/>
      <c r="L43" s="11"/>
      <c r="M43" s="11"/>
      <c r="N43" s="11"/>
      <c r="O43" s="2"/>
      <c r="P43" s="2"/>
      <c r="Q43" s="2"/>
      <c r="R43" s="2"/>
      <c r="S43" s="2"/>
      <c r="T43" s="2"/>
      <c r="U43" s="2"/>
      <c r="V43" s="2"/>
      <c r="W43" s="2"/>
      <c r="X43" s="2"/>
      <c r="Y43" s="2"/>
      <c r="Z43" s="2"/>
      <c r="AA43" s="26">
        <f t="shared" si="0"/>
        <v>1</v>
      </c>
      <c r="AB43" s="10">
        <f t="shared" si="1"/>
        <v>1</v>
      </c>
    </row>
    <row r="44" spans="2:28" ht="15.75" customHeight="1">
      <c r="B44" s="2" t="s">
        <v>243</v>
      </c>
      <c r="C44" s="2" t="s">
        <v>607</v>
      </c>
      <c r="D44" s="4" t="s">
        <v>608</v>
      </c>
      <c r="E44" s="2" t="s">
        <v>609</v>
      </c>
      <c r="F44" s="2">
        <v>1</v>
      </c>
      <c r="G44" s="2">
        <v>1</v>
      </c>
      <c r="H44" s="2" t="s">
        <v>67</v>
      </c>
      <c r="I44" s="2">
        <v>0</v>
      </c>
      <c r="J44" s="11">
        <v>1</v>
      </c>
      <c r="K44" s="11"/>
      <c r="L44" s="11"/>
      <c r="M44" s="11"/>
      <c r="N44" s="11"/>
      <c r="O44" s="2"/>
      <c r="P44" s="2"/>
      <c r="Q44" s="2"/>
      <c r="R44" s="2"/>
      <c r="S44" s="2"/>
      <c r="T44" s="2"/>
      <c r="U44" s="2"/>
      <c r="V44" s="2"/>
      <c r="W44" s="2"/>
      <c r="X44" s="2"/>
      <c r="Y44" s="2"/>
      <c r="Z44" s="2"/>
      <c r="AA44" s="26">
        <f t="shared" si="0"/>
        <v>1</v>
      </c>
      <c r="AB44" s="10">
        <f t="shared" si="1"/>
        <v>1</v>
      </c>
    </row>
    <row r="45" spans="2:28" ht="15.75" customHeight="1">
      <c r="B45" s="2" t="s">
        <v>445</v>
      </c>
      <c r="C45" s="2" t="s">
        <v>610</v>
      </c>
      <c r="D45" s="2" t="s">
        <v>611</v>
      </c>
      <c r="E45" s="2" t="s">
        <v>612</v>
      </c>
      <c r="F45" s="2">
        <v>1</v>
      </c>
      <c r="G45" s="2">
        <v>1</v>
      </c>
      <c r="H45" s="2" t="s">
        <v>67</v>
      </c>
      <c r="I45" s="2">
        <v>0</v>
      </c>
      <c r="J45" s="11"/>
      <c r="K45" s="11">
        <v>1</v>
      </c>
      <c r="L45" s="11"/>
      <c r="M45" s="11"/>
      <c r="N45" s="11"/>
      <c r="O45" s="2"/>
      <c r="P45" s="2"/>
      <c r="Q45" s="2"/>
      <c r="R45" s="2"/>
      <c r="S45" s="2"/>
      <c r="T45" s="2"/>
      <c r="U45" s="2"/>
      <c r="V45" s="2"/>
      <c r="W45" s="2"/>
      <c r="X45" s="2"/>
      <c r="Y45" s="2"/>
      <c r="Z45" s="2"/>
      <c r="AA45" s="26">
        <f t="shared" si="0"/>
        <v>1</v>
      </c>
      <c r="AB45" s="10">
        <f t="shared" si="1"/>
        <v>1</v>
      </c>
    </row>
    <row r="46" spans="2:28" ht="15.75" customHeight="1">
      <c r="B46" s="2" t="s">
        <v>445</v>
      </c>
      <c r="C46" s="2" t="s">
        <v>613</v>
      </c>
      <c r="D46" s="2" t="s">
        <v>614</v>
      </c>
      <c r="E46" s="2" t="s">
        <v>615</v>
      </c>
      <c r="F46" s="2">
        <v>1</v>
      </c>
      <c r="G46" s="2">
        <v>1</v>
      </c>
      <c r="H46" s="2" t="s">
        <v>67</v>
      </c>
      <c r="I46" s="2">
        <v>0</v>
      </c>
      <c r="J46" s="11">
        <v>1</v>
      </c>
      <c r="K46" s="11"/>
      <c r="L46" s="11"/>
      <c r="M46" s="11"/>
      <c r="N46" s="11"/>
      <c r="O46" s="2"/>
      <c r="P46" s="2"/>
      <c r="Q46" s="2"/>
      <c r="R46" s="2"/>
      <c r="S46" s="2"/>
      <c r="T46" s="2"/>
      <c r="U46" s="2"/>
      <c r="V46" s="2"/>
      <c r="W46" s="2"/>
      <c r="X46" s="2"/>
      <c r="Y46" s="2"/>
      <c r="Z46" s="2"/>
      <c r="AA46" s="26">
        <f t="shared" si="0"/>
        <v>1</v>
      </c>
      <c r="AB46" s="10">
        <f t="shared" si="1"/>
        <v>1</v>
      </c>
    </row>
    <row r="47" spans="2:28" ht="15.75" customHeight="1">
      <c r="B47" s="2" t="s">
        <v>445</v>
      </c>
      <c r="C47" s="2" t="s">
        <v>616</v>
      </c>
      <c r="D47" s="2" t="s">
        <v>617</v>
      </c>
      <c r="E47" s="2" t="s">
        <v>618</v>
      </c>
      <c r="F47" s="2">
        <v>1</v>
      </c>
      <c r="G47" s="2">
        <v>1</v>
      </c>
      <c r="H47" s="2" t="s">
        <v>62</v>
      </c>
      <c r="I47" s="2">
        <v>1</v>
      </c>
      <c r="J47" s="11"/>
      <c r="K47" s="11"/>
      <c r="L47" s="11"/>
      <c r="M47" s="11"/>
      <c r="N47" s="11"/>
      <c r="O47" s="2"/>
      <c r="P47" s="2"/>
      <c r="Q47" s="2"/>
      <c r="R47" s="2"/>
      <c r="S47" s="2"/>
      <c r="T47" s="2"/>
      <c r="U47" s="2"/>
      <c r="V47" s="2"/>
      <c r="W47" s="2"/>
      <c r="X47" s="2"/>
      <c r="Y47" s="2"/>
      <c r="Z47" s="2"/>
      <c r="AA47" s="26">
        <f t="shared" si="0"/>
        <v>1</v>
      </c>
      <c r="AB47" s="10">
        <f t="shared" si="1"/>
        <v>0</v>
      </c>
    </row>
    <row r="48" spans="2:28" ht="15.75" customHeight="1">
      <c r="B48" s="2" t="s">
        <v>445</v>
      </c>
      <c r="C48" s="2" t="s">
        <v>619</v>
      </c>
      <c r="D48" s="2" t="s">
        <v>620</v>
      </c>
      <c r="E48" s="2" t="s">
        <v>621</v>
      </c>
      <c r="F48" s="2">
        <v>1</v>
      </c>
      <c r="G48" s="2">
        <v>1</v>
      </c>
      <c r="H48" s="2" t="s">
        <v>67</v>
      </c>
      <c r="I48" s="2">
        <v>0</v>
      </c>
      <c r="J48" s="11"/>
      <c r="K48" s="11">
        <v>1</v>
      </c>
      <c r="L48" s="11"/>
      <c r="M48" s="11"/>
      <c r="N48" s="11"/>
      <c r="O48" s="2"/>
      <c r="P48" s="2"/>
      <c r="Q48" s="2"/>
      <c r="R48" s="2"/>
      <c r="S48" s="2"/>
      <c r="T48" s="2"/>
      <c r="U48" s="2"/>
      <c r="V48" s="2"/>
      <c r="W48" s="2"/>
      <c r="X48" s="2"/>
      <c r="Y48" s="2"/>
      <c r="Z48" s="2"/>
      <c r="AA48" s="26">
        <f t="shared" si="0"/>
        <v>1</v>
      </c>
      <c r="AB48" s="10">
        <f t="shared" si="1"/>
        <v>1</v>
      </c>
    </row>
    <row r="49" spans="2:28" ht="15.75" customHeight="1">
      <c r="B49" s="2" t="s">
        <v>445</v>
      </c>
      <c r="C49" s="2" t="s">
        <v>622</v>
      </c>
      <c r="D49" s="4" t="s">
        <v>623</v>
      </c>
      <c r="E49" s="2" t="s">
        <v>621</v>
      </c>
      <c r="F49" s="2">
        <v>1</v>
      </c>
      <c r="G49" s="2">
        <v>1</v>
      </c>
      <c r="H49" s="2" t="s">
        <v>67</v>
      </c>
      <c r="I49" s="2">
        <v>0</v>
      </c>
      <c r="J49" s="11"/>
      <c r="K49" s="11">
        <v>1</v>
      </c>
      <c r="L49" s="11"/>
      <c r="M49" s="11"/>
      <c r="N49" s="11"/>
      <c r="O49" s="2"/>
      <c r="P49" s="2"/>
      <c r="Q49" s="2"/>
      <c r="R49" s="2"/>
      <c r="S49" s="2"/>
      <c r="T49" s="2"/>
      <c r="U49" s="2"/>
      <c r="V49" s="2"/>
      <c r="W49" s="2"/>
      <c r="X49" s="2"/>
      <c r="Y49" s="2"/>
      <c r="Z49" s="2"/>
      <c r="AA49" s="26">
        <f t="shared" si="0"/>
        <v>1</v>
      </c>
      <c r="AB49" s="10">
        <f t="shared" si="1"/>
        <v>1</v>
      </c>
    </row>
    <row r="50" spans="2:28" ht="15.75" customHeight="1">
      <c r="B50" s="2" t="s">
        <v>325</v>
      </c>
      <c r="C50" s="2" t="s">
        <v>624</v>
      </c>
      <c r="D50" s="2" t="s">
        <v>625</v>
      </c>
      <c r="E50" s="2" t="s">
        <v>626</v>
      </c>
      <c r="F50" s="2">
        <v>1</v>
      </c>
      <c r="G50" s="2">
        <v>1</v>
      </c>
      <c r="H50" s="2" t="s">
        <v>62</v>
      </c>
      <c r="I50" s="2">
        <v>0</v>
      </c>
      <c r="J50" s="11">
        <v>1</v>
      </c>
      <c r="K50" s="11"/>
      <c r="L50" s="11"/>
      <c r="M50" s="11"/>
      <c r="N50" s="11"/>
      <c r="O50" s="2"/>
      <c r="P50" s="2"/>
      <c r="Q50" s="2"/>
      <c r="R50" s="2"/>
      <c r="S50" s="2"/>
      <c r="T50" s="2"/>
      <c r="U50" s="2"/>
      <c r="V50" s="2"/>
      <c r="W50" s="2"/>
      <c r="X50" s="2"/>
      <c r="Y50" s="2"/>
      <c r="Z50" s="2"/>
      <c r="AA50" s="26">
        <f t="shared" si="0"/>
        <v>1</v>
      </c>
      <c r="AB50" s="10">
        <f t="shared" si="1"/>
        <v>1</v>
      </c>
    </row>
    <row r="51" spans="2:28" ht="15.75" customHeight="1">
      <c r="B51" s="2" t="s">
        <v>325</v>
      </c>
      <c r="C51" s="2" t="s">
        <v>627</v>
      </c>
      <c r="D51" s="2" t="s">
        <v>628</v>
      </c>
      <c r="E51" s="2" t="s">
        <v>629</v>
      </c>
      <c r="F51" s="2">
        <v>3</v>
      </c>
      <c r="G51" s="2">
        <v>3</v>
      </c>
      <c r="H51" s="2" t="s">
        <v>75</v>
      </c>
      <c r="I51" s="2">
        <v>3</v>
      </c>
      <c r="J51" s="11"/>
      <c r="K51" s="11"/>
      <c r="L51" s="11"/>
      <c r="M51" s="11"/>
      <c r="N51" s="11"/>
      <c r="O51" s="2"/>
      <c r="P51" s="2"/>
      <c r="Q51" s="2"/>
      <c r="R51" s="2"/>
      <c r="S51" s="2"/>
      <c r="T51" s="2"/>
      <c r="U51" s="2"/>
      <c r="V51" s="2"/>
      <c r="W51" s="2"/>
      <c r="X51" s="2"/>
      <c r="Y51" s="2"/>
      <c r="Z51" s="2"/>
      <c r="AA51" s="26">
        <f t="shared" si="0"/>
        <v>3</v>
      </c>
      <c r="AB51" s="10">
        <f t="shared" si="1"/>
        <v>0</v>
      </c>
    </row>
    <row r="52" spans="2:28" ht="15.75" customHeight="1">
      <c r="B52" s="2" t="s">
        <v>325</v>
      </c>
      <c r="C52" s="2" t="s">
        <v>630</v>
      </c>
      <c r="D52" s="2" t="s">
        <v>631</v>
      </c>
      <c r="E52" s="2" t="s">
        <v>632</v>
      </c>
      <c r="F52" s="2">
        <v>3</v>
      </c>
      <c r="G52" s="2">
        <v>2</v>
      </c>
      <c r="H52" s="2" t="s">
        <v>75</v>
      </c>
      <c r="I52" s="2">
        <v>2</v>
      </c>
      <c r="J52" s="11"/>
      <c r="K52" s="11"/>
      <c r="L52" s="11"/>
      <c r="M52" s="11"/>
      <c r="N52" s="11"/>
      <c r="O52" s="2"/>
      <c r="P52" s="2"/>
      <c r="Q52" s="2"/>
      <c r="R52" s="2"/>
      <c r="S52" s="2"/>
      <c r="T52" s="2"/>
      <c r="U52" s="2"/>
      <c r="V52" s="2"/>
      <c r="W52" s="2"/>
      <c r="X52" s="2"/>
      <c r="Y52" s="2"/>
      <c r="Z52" s="2"/>
      <c r="AA52" s="26">
        <f t="shared" si="0"/>
        <v>2</v>
      </c>
      <c r="AB52" s="10">
        <f t="shared" si="1"/>
        <v>0</v>
      </c>
    </row>
    <row r="53" spans="2:28" ht="15.75" customHeight="1">
      <c r="B53" s="2" t="s">
        <v>325</v>
      </c>
      <c r="C53" s="2" t="s">
        <v>633</v>
      </c>
      <c r="D53" s="2" t="s">
        <v>634</v>
      </c>
      <c r="E53" s="2" t="s">
        <v>635</v>
      </c>
      <c r="F53" s="2">
        <v>2</v>
      </c>
      <c r="G53" s="2">
        <v>2</v>
      </c>
      <c r="H53" s="2" t="s">
        <v>67</v>
      </c>
      <c r="I53" s="2">
        <v>0</v>
      </c>
      <c r="J53" s="11">
        <v>1</v>
      </c>
      <c r="K53" s="11">
        <v>1</v>
      </c>
      <c r="L53" s="11"/>
      <c r="M53" s="11"/>
      <c r="N53" s="11"/>
      <c r="O53" s="2"/>
      <c r="P53" s="2"/>
      <c r="Q53" s="2"/>
      <c r="R53" s="2"/>
      <c r="S53" s="2"/>
      <c r="T53" s="2"/>
      <c r="U53" s="2"/>
      <c r="V53" s="2"/>
      <c r="W53" s="2"/>
      <c r="X53" s="2"/>
      <c r="Y53" s="2"/>
      <c r="Z53" s="2"/>
      <c r="AA53" s="26">
        <f t="shared" si="0"/>
        <v>2</v>
      </c>
      <c r="AB53" s="10">
        <f t="shared" si="1"/>
        <v>2</v>
      </c>
    </row>
    <row r="54" spans="2:28" ht="15.75" customHeight="1">
      <c r="B54" s="2" t="s">
        <v>325</v>
      </c>
      <c r="C54" s="2" t="s">
        <v>636</v>
      </c>
      <c r="D54" s="2" t="s">
        <v>637</v>
      </c>
      <c r="E54" s="2" t="s">
        <v>638</v>
      </c>
      <c r="F54" s="2">
        <v>1</v>
      </c>
      <c r="G54" s="2">
        <v>1</v>
      </c>
      <c r="H54" s="2" t="s">
        <v>67</v>
      </c>
      <c r="I54" s="2">
        <v>0</v>
      </c>
      <c r="J54" s="11"/>
      <c r="K54" s="11">
        <v>1</v>
      </c>
      <c r="L54" s="11"/>
      <c r="M54" s="11"/>
      <c r="N54" s="11"/>
      <c r="O54" s="2"/>
      <c r="P54" s="2"/>
      <c r="Q54" s="2"/>
      <c r="R54" s="2"/>
      <c r="S54" s="2"/>
      <c r="T54" s="2"/>
      <c r="U54" s="2"/>
      <c r="V54" s="2"/>
      <c r="W54" s="2"/>
      <c r="X54" s="2"/>
      <c r="Y54" s="2"/>
      <c r="Z54" s="2"/>
      <c r="AA54" s="26">
        <f t="shared" si="0"/>
        <v>1</v>
      </c>
      <c r="AB54" s="10">
        <f t="shared" si="1"/>
        <v>1</v>
      </c>
    </row>
    <row r="55" spans="2:28" ht="15.75" customHeight="1">
      <c r="B55" s="2" t="s">
        <v>325</v>
      </c>
      <c r="C55" s="2" t="s">
        <v>639</v>
      </c>
      <c r="D55" s="2" t="s">
        <v>640</v>
      </c>
      <c r="E55" s="2" t="s">
        <v>641</v>
      </c>
      <c r="F55" s="2">
        <v>1</v>
      </c>
      <c r="G55" s="2">
        <v>1</v>
      </c>
      <c r="H55" s="2" t="s">
        <v>67</v>
      </c>
      <c r="I55" s="2">
        <v>0</v>
      </c>
      <c r="J55" s="11"/>
      <c r="K55" s="11"/>
      <c r="L55" s="11">
        <v>1</v>
      </c>
      <c r="M55" s="11"/>
      <c r="N55" s="11"/>
      <c r="O55" s="2"/>
      <c r="P55" s="2"/>
      <c r="Q55" s="2"/>
      <c r="R55" s="2"/>
      <c r="S55" s="2"/>
      <c r="T55" s="2"/>
      <c r="U55" s="2"/>
      <c r="V55" s="2"/>
      <c r="W55" s="2"/>
      <c r="X55" s="2"/>
      <c r="Y55" s="2"/>
      <c r="Z55" s="2"/>
      <c r="AA55" s="26">
        <f t="shared" si="0"/>
        <v>1</v>
      </c>
      <c r="AB55" s="10">
        <f t="shared" si="1"/>
        <v>1</v>
      </c>
    </row>
    <row r="56" spans="2:28" ht="15.75" customHeight="1">
      <c r="B56" s="2" t="s">
        <v>325</v>
      </c>
      <c r="C56" s="2" t="s">
        <v>642</v>
      </c>
      <c r="D56" s="2" t="s">
        <v>643</v>
      </c>
      <c r="E56" s="2" t="s">
        <v>644</v>
      </c>
      <c r="F56" s="2">
        <v>1</v>
      </c>
      <c r="G56" s="2">
        <v>1</v>
      </c>
      <c r="H56" s="2" t="s">
        <v>67</v>
      </c>
      <c r="I56" s="2">
        <v>0</v>
      </c>
      <c r="J56" s="11">
        <v>1</v>
      </c>
      <c r="K56" s="11"/>
      <c r="L56" s="11"/>
      <c r="M56" s="11"/>
      <c r="N56" s="11"/>
      <c r="O56" s="2"/>
      <c r="P56" s="2"/>
      <c r="Q56" s="2"/>
      <c r="R56" s="2"/>
      <c r="S56" s="2"/>
      <c r="T56" s="2"/>
      <c r="U56" s="2"/>
      <c r="V56" s="2"/>
      <c r="W56" s="2"/>
      <c r="X56" s="2"/>
      <c r="Y56" s="2"/>
      <c r="Z56" s="2"/>
      <c r="AA56" s="26">
        <f t="shared" si="0"/>
        <v>1</v>
      </c>
      <c r="AB56" s="10">
        <f t="shared" si="1"/>
        <v>1</v>
      </c>
    </row>
    <row r="57" spans="2:28" ht="15.75" customHeight="1">
      <c r="B57" s="2" t="s">
        <v>325</v>
      </c>
      <c r="C57" s="2" t="s">
        <v>645</v>
      </c>
      <c r="D57" s="2" t="s">
        <v>646</v>
      </c>
      <c r="E57" s="2" t="s">
        <v>647</v>
      </c>
      <c r="F57" s="2">
        <v>1</v>
      </c>
      <c r="G57" s="2">
        <v>1</v>
      </c>
      <c r="H57" s="2" t="s">
        <v>67</v>
      </c>
      <c r="I57" s="2">
        <v>0</v>
      </c>
      <c r="J57" s="11">
        <v>1</v>
      </c>
      <c r="K57" s="11"/>
      <c r="L57" s="11"/>
      <c r="M57" s="11"/>
      <c r="N57" s="11"/>
      <c r="O57" s="2"/>
      <c r="P57" s="2"/>
      <c r="Q57" s="2"/>
      <c r="R57" s="2"/>
      <c r="S57" s="2"/>
      <c r="T57" s="2"/>
      <c r="U57" s="2"/>
      <c r="V57" s="2"/>
      <c r="W57" s="2"/>
      <c r="X57" s="2"/>
      <c r="Y57" s="2"/>
      <c r="Z57" s="2"/>
      <c r="AA57" s="26">
        <f t="shared" si="0"/>
        <v>1</v>
      </c>
      <c r="AB57" s="10">
        <f t="shared" si="1"/>
        <v>1</v>
      </c>
    </row>
    <row r="58" spans="2:28" ht="15.75" customHeight="1">
      <c r="B58" s="2" t="s">
        <v>325</v>
      </c>
      <c r="C58" s="2" t="s">
        <v>648</v>
      </c>
      <c r="D58" s="2" t="s">
        <v>649</v>
      </c>
      <c r="E58" s="2" t="s">
        <v>650</v>
      </c>
      <c r="F58" s="2">
        <v>1</v>
      </c>
      <c r="G58" s="2">
        <v>1</v>
      </c>
      <c r="H58" s="2" t="s">
        <v>67</v>
      </c>
      <c r="I58" s="2">
        <v>0</v>
      </c>
      <c r="J58" s="11"/>
      <c r="K58" s="11">
        <v>1</v>
      </c>
      <c r="L58" s="11"/>
      <c r="M58" s="11"/>
      <c r="N58" s="11"/>
      <c r="O58" s="2"/>
      <c r="P58" s="2"/>
      <c r="Q58" s="2"/>
      <c r="R58" s="2"/>
      <c r="S58" s="2"/>
      <c r="T58" s="2"/>
      <c r="U58" s="2"/>
      <c r="V58" s="2"/>
      <c r="W58" s="2"/>
      <c r="X58" s="2"/>
      <c r="Y58" s="2"/>
      <c r="Z58" s="2"/>
      <c r="AA58" s="26">
        <f t="shared" si="0"/>
        <v>1</v>
      </c>
      <c r="AB58" s="10">
        <f t="shared" si="1"/>
        <v>1</v>
      </c>
    </row>
    <row r="59" spans="2:28" ht="15.75" customHeight="1">
      <c r="B59" s="2" t="s">
        <v>325</v>
      </c>
      <c r="C59" s="2" t="s">
        <v>651</v>
      </c>
      <c r="D59" s="4" t="s">
        <v>652</v>
      </c>
      <c r="E59" s="2" t="s">
        <v>653</v>
      </c>
      <c r="F59" s="2">
        <v>1</v>
      </c>
      <c r="G59" s="2">
        <v>1</v>
      </c>
      <c r="H59" s="2" t="s">
        <v>62</v>
      </c>
      <c r="I59" s="2">
        <v>0</v>
      </c>
      <c r="J59" s="11"/>
      <c r="K59" s="11">
        <v>1</v>
      </c>
      <c r="L59" s="11"/>
      <c r="M59" s="11"/>
      <c r="N59" s="11"/>
      <c r="O59" s="2"/>
      <c r="P59" s="2"/>
      <c r="Q59" s="2"/>
      <c r="R59" s="2"/>
      <c r="S59" s="2"/>
      <c r="T59" s="2"/>
      <c r="U59" s="2"/>
      <c r="V59" s="2"/>
      <c r="W59" s="2"/>
      <c r="X59" s="2"/>
      <c r="Y59" s="2"/>
      <c r="Z59" s="2"/>
      <c r="AA59" s="26">
        <f t="shared" si="0"/>
        <v>1</v>
      </c>
      <c r="AB59" s="10">
        <f t="shared" si="1"/>
        <v>1</v>
      </c>
    </row>
    <row r="60" spans="2:28" ht="15.75" customHeight="1">
      <c r="B60" s="2" t="s">
        <v>325</v>
      </c>
      <c r="C60" s="2" t="s">
        <v>654</v>
      </c>
      <c r="D60" s="4" t="s">
        <v>655</v>
      </c>
      <c r="E60" s="2" t="s">
        <v>656</v>
      </c>
      <c r="F60" s="2">
        <v>3</v>
      </c>
      <c r="G60" s="2">
        <v>2</v>
      </c>
      <c r="H60" s="2" t="s">
        <v>62</v>
      </c>
      <c r="I60" s="2">
        <v>0</v>
      </c>
      <c r="J60" s="11">
        <v>1</v>
      </c>
      <c r="K60" s="11">
        <v>1</v>
      </c>
      <c r="L60" s="11">
        <v>1</v>
      </c>
      <c r="M60" s="11"/>
      <c r="N60" s="11"/>
      <c r="O60" s="2"/>
      <c r="P60" s="2"/>
      <c r="Q60" s="2"/>
      <c r="R60" s="2"/>
      <c r="S60" s="2"/>
      <c r="T60" s="2"/>
      <c r="U60" s="2"/>
      <c r="V60" s="2"/>
      <c r="W60" s="2"/>
      <c r="X60" s="2"/>
      <c r="Y60" s="2"/>
      <c r="Z60" s="2"/>
      <c r="AA60" s="26">
        <f t="shared" si="0"/>
        <v>3</v>
      </c>
      <c r="AB60" s="10">
        <f t="shared" si="1"/>
        <v>3</v>
      </c>
    </row>
    <row r="61" spans="2:28" ht="15.75" customHeight="1">
      <c r="B61" s="2" t="s">
        <v>81</v>
      </c>
      <c r="C61" s="2" t="s">
        <v>657</v>
      </c>
      <c r="D61" s="2" t="s">
        <v>658</v>
      </c>
      <c r="E61" s="2" t="s">
        <v>659</v>
      </c>
      <c r="F61" s="2">
        <v>1</v>
      </c>
      <c r="G61" s="2">
        <v>1</v>
      </c>
      <c r="H61" s="2" t="s">
        <v>62</v>
      </c>
      <c r="I61" s="2">
        <v>0</v>
      </c>
      <c r="J61" s="11">
        <v>1</v>
      </c>
      <c r="K61" s="11"/>
      <c r="L61" s="11"/>
      <c r="M61" s="11"/>
      <c r="N61" s="11"/>
      <c r="O61" s="2"/>
      <c r="P61" s="2"/>
      <c r="Q61" s="2"/>
      <c r="R61" s="2"/>
      <c r="S61" s="2"/>
      <c r="T61" s="2"/>
      <c r="U61" s="2"/>
      <c r="V61" s="2"/>
      <c r="W61" s="2"/>
      <c r="X61" s="2"/>
      <c r="Y61" s="2"/>
      <c r="Z61" s="2"/>
      <c r="AA61" s="26">
        <f t="shared" si="0"/>
        <v>1</v>
      </c>
      <c r="AB61" s="10">
        <f t="shared" si="1"/>
        <v>1</v>
      </c>
    </row>
    <row r="62" spans="2:28" ht="15.75" customHeight="1">
      <c r="B62" s="2" t="s">
        <v>81</v>
      </c>
      <c r="C62" s="2" t="s">
        <v>660</v>
      </c>
      <c r="D62" s="4" t="s">
        <v>661</v>
      </c>
      <c r="E62" s="2" t="s">
        <v>662</v>
      </c>
      <c r="F62" s="2">
        <v>1</v>
      </c>
      <c r="G62" s="2">
        <v>1</v>
      </c>
      <c r="H62" s="2" t="s">
        <v>62</v>
      </c>
      <c r="I62" s="2">
        <v>0</v>
      </c>
      <c r="J62" s="11">
        <v>1</v>
      </c>
      <c r="K62" s="11"/>
      <c r="L62" s="11"/>
      <c r="M62" s="11"/>
      <c r="N62" s="11"/>
      <c r="O62" s="2"/>
      <c r="P62" s="2"/>
      <c r="Q62" s="2"/>
      <c r="R62" s="2"/>
      <c r="S62" s="2"/>
      <c r="T62" s="2"/>
      <c r="U62" s="2"/>
      <c r="V62" s="2"/>
      <c r="W62" s="2"/>
      <c r="X62" s="2"/>
      <c r="Y62" s="2"/>
      <c r="Z62" s="2"/>
      <c r="AA62" s="26">
        <f t="shared" si="0"/>
        <v>1</v>
      </c>
      <c r="AB62" s="10">
        <f t="shared" si="1"/>
        <v>1</v>
      </c>
    </row>
    <row r="63" spans="2:28" ht="15.75" customHeight="1">
      <c r="B63" s="2" t="s">
        <v>81</v>
      </c>
      <c r="C63" s="2" t="s">
        <v>663</v>
      </c>
      <c r="D63" s="2" t="s">
        <v>664</v>
      </c>
      <c r="E63" s="2" t="s">
        <v>665</v>
      </c>
      <c r="F63" s="2">
        <v>1</v>
      </c>
      <c r="G63" s="2">
        <v>1</v>
      </c>
      <c r="H63" s="2" t="s">
        <v>62</v>
      </c>
      <c r="I63" s="2">
        <v>0</v>
      </c>
      <c r="J63" s="11">
        <v>1</v>
      </c>
      <c r="K63" s="11"/>
      <c r="L63" s="11"/>
      <c r="M63" s="11"/>
      <c r="N63" s="11"/>
      <c r="O63" s="2"/>
      <c r="P63" s="2"/>
      <c r="Q63" s="2"/>
      <c r="R63" s="2"/>
      <c r="S63" s="2"/>
      <c r="T63" s="2"/>
      <c r="U63" s="2"/>
      <c r="V63" s="2"/>
      <c r="W63" s="2"/>
      <c r="X63" s="2"/>
      <c r="Y63" s="2"/>
      <c r="Z63" s="2"/>
      <c r="AA63" s="26">
        <f t="shared" si="0"/>
        <v>1</v>
      </c>
      <c r="AB63" s="10">
        <f t="shared" si="1"/>
        <v>1</v>
      </c>
    </row>
    <row r="64" spans="2:28" ht="15.75" customHeight="1">
      <c r="B64" s="2" t="s">
        <v>81</v>
      </c>
      <c r="C64" s="2" t="s">
        <v>666</v>
      </c>
      <c r="D64" s="4" t="s">
        <v>667</v>
      </c>
      <c r="E64" s="2" t="s">
        <v>668</v>
      </c>
      <c r="F64" s="2">
        <v>2</v>
      </c>
      <c r="G64" s="2">
        <v>2</v>
      </c>
      <c r="H64" s="2" t="s">
        <v>67</v>
      </c>
      <c r="I64" s="2">
        <v>0</v>
      </c>
      <c r="J64" s="11"/>
      <c r="K64" s="11">
        <v>1</v>
      </c>
      <c r="L64" s="11">
        <v>1</v>
      </c>
      <c r="M64" s="11"/>
      <c r="N64" s="11"/>
      <c r="O64" s="2"/>
      <c r="P64" s="2"/>
      <c r="Q64" s="2"/>
      <c r="R64" s="2"/>
      <c r="S64" s="2"/>
      <c r="T64" s="2"/>
      <c r="U64" s="2"/>
      <c r="V64" s="2"/>
      <c r="W64" s="2"/>
      <c r="X64" s="2"/>
      <c r="Y64" s="2"/>
      <c r="Z64" s="2"/>
      <c r="AA64" s="26">
        <f t="shared" si="0"/>
        <v>2</v>
      </c>
      <c r="AB64" s="10">
        <f t="shared" si="1"/>
        <v>2</v>
      </c>
    </row>
    <row r="65" spans="2:28" ht="15.75" customHeight="1">
      <c r="B65" s="2" t="s">
        <v>81</v>
      </c>
      <c r="C65" s="2" t="s">
        <v>669</v>
      </c>
      <c r="D65" s="2" t="s">
        <v>670</v>
      </c>
      <c r="E65" s="2" t="s">
        <v>671</v>
      </c>
      <c r="F65" s="2">
        <v>4</v>
      </c>
      <c r="G65" s="2">
        <v>4</v>
      </c>
      <c r="H65" s="2" t="s">
        <v>62</v>
      </c>
      <c r="I65" s="2">
        <v>0</v>
      </c>
      <c r="J65" s="11">
        <v>1</v>
      </c>
      <c r="K65" s="11">
        <v>1</v>
      </c>
      <c r="L65" s="11">
        <v>1</v>
      </c>
      <c r="M65" s="11">
        <v>1</v>
      </c>
      <c r="N65" s="11"/>
      <c r="O65" s="2"/>
      <c r="P65" s="2"/>
      <c r="Q65" s="2"/>
      <c r="R65" s="2"/>
      <c r="S65" s="2"/>
      <c r="T65" s="2"/>
      <c r="U65" s="2"/>
      <c r="V65" s="2"/>
      <c r="W65" s="2"/>
      <c r="X65" s="2"/>
      <c r="Y65" s="2"/>
      <c r="Z65" s="2"/>
      <c r="AA65" s="26">
        <f t="shared" si="0"/>
        <v>4</v>
      </c>
      <c r="AB65" s="10">
        <f t="shared" si="1"/>
        <v>4</v>
      </c>
    </row>
    <row r="66" spans="2:28" ht="15.75" customHeight="1">
      <c r="B66" s="2" t="s">
        <v>81</v>
      </c>
      <c r="C66" s="2" t="s">
        <v>672</v>
      </c>
      <c r="D66" s="2" t="s">
        <v>673</v>
      </c>
      <c r="E66" s="2" t="s">
        <v>674</v>
      </c>
      <c r="F66" s="2">
        <v>2</v>
      </c>
      <c r="G66" s="2">
        <v>0</v>
      </c>
      <c r="H66" s="2" t="s">
        <v>67</v>
      </c>
      <c r="I66" s="2">
        <v>0</v>
      </c>
      <c r="J66" s="11">
        <v>1</v>
      </c>
      <c r="K66" s="11">
        <v>1</v>
      </c>
      <c r="L66" s="11"/>
      <c r="M66" s="11"/>
      <c r="N66" s="11"/>
      <c r="O66" s="2"/>
      <c r="P66" s="2"/>
      <c r="Q66" s="2"/>
      <c r="R66" s="2"/>
      <c r="S66" s="2"/>
      <c r="T66" s="2"/>
      <c r="U66" s="2"/>
      <c r="V66" s="2"/>
      <c r="W66" s="2"/>
      <c r="X66" s="2"/>
      <c r="Y66" s="2"/>
      <c r="Z66" s="2"/>
      <c r="AA66" s="26">
        <f t="shared" si="0"/>
        <v>2</v>
      </c>
      <c r="AB66" s="10">
        <f t="shared" ref="AB66:AB129" si="2">SUM(J66:N66)</f>
        <v>2</v>
      </c>
    </row>
    <row r="67" spans="2:28" ht="15.75" customHeight="1">
      <c r="B67" s="2" t="s">
        <v>81</v>
      </c>
      <c r="C67" s="2" t="s">
        <v>675</v>
      </c>
      <c r="D67" s="2" t="s">
        <v>676</v>
      </c>
      <c r="E67" s="2" t="s">
        <v>677</v>
      </c>
      <c r="F67" s="2">
        <v>1</v>
      </c>
      <c r="G67" s="2">
        <v>1</v>
      </c>
      <c r="H67" s="2" t="s">
        <v>67</v>
      </c>
      <c r="I67" s="2">
        <v>0</v>
      </c>
      <c r="J67" s="11">
        <v>1</v>
      </c>
      <c r="K67" s="11"/>
      <c r="L67" s="11"/>
      <c r="M67" s="11"/>
      <c r="N67" s="11"/>
      <c r="O67" s="2"/>
      <c r="P67" s="2"/>
      <c r="Q67" s="2"/>
      <c r="R67" s="2"/>
      <c r="S67" s="2"/>
      <c r="T67" s="2"/>
      <c r="U67" s="2"/>
      <c r="V67" s="2"/>
      <c r="W67" s="2"/>
      <c r="X67" s="2"/>
      <c r="Y67" s="2"/>
      <c r="Z67" s="2"/>
      <c r="AA67" s="26">
        <f t="shared" ref="AA67:AA130" si="3">SUM(I67:Y67)</f>
        <v>1</v>
      </c>
      <c r="AB67" s="10">
        <f t="shared" si="2"/>
        <v>1</v>
      </c>
    </row>
    <row r="68" spans="2:28" ht="15.75" customHeight="1">
      <c r="B68" s="2" t="s">
        <v>81</v>
      </c>
      <c r="C68" s="2" t="s">
        <v>678</v>
      </c>
      <c r="D68" s="2" t="s">
        <v>679</v>
      </c>
      <c r="E68" s="2" t="s">
        <v>680</v>
      </c>
      <c r="F68" s="2">
        <v>1</v>
      </c>
      <c r="G68" s="2">
        <v>1</v>
      </c>
      <c r="H68" s="2" t="s">
        <v>67</v>
      </c>
      <c r="I68" s="2">
        <v>0</v>
      </c>
      <c r="J68" s="11">
        <v>1</v>
      </c>
      <c r="K68" s="11"/>
      <c r="L68" s="11"/>
      <c r="M68" s="11"/>
      <c r="N68" s="11"/>
      <c r="O68" s="2"/>
      <c r="P68" s="2"/>
      <c r="Q68" s="2"/>
      <c r="R68" s="2"/>
      <c r="S68" s="2"/>
      <c r="T68" s="2"/>
      <c r="U68" s="2"/>
      <c r="V68" s="2"/>
      <c r="W68" s="2"/>
      <c r="X68" s="2"/>
      <c r="Y68" s="2"/>
      <c r="Z68" s="2"/>
      <c r="AA68" s="26">
        <f t="shared" si="3"/>
        <v>1</v>
      </c>
      <c r="AB68" s="10">
        <f t="shared" si="2"/>
        <v>1</v>
      </c>
    </row>
    <row r="69" spans="2:28" ht="15.75" customHeight="1">
      <c r="B69" s="2" t="s">
        <v>81</v>
      </c>
      <c r="C69" s="2" t="s">
        <v>681</v>
      </c>
      <c r="D69" s="4" t="s">
        <v>682</v>
      </c>
      <c r="E69" s="2" t="s">
        <v>683</v>
      </c>
      <c r="F69" s="2">
        <v>2</v>
      </c>
      <c r="G69" s="2">
        <v>2</v>
      </c>
      <c r="H69" s="2" t="s">
        <v>67</v>
      </c>
      <c r="I69" s="2">
        <v>0</v>
      </c>
      <c r="J69" s="11"/>
      <c r="K69" s="11">
        <v>1</v>
      </c>
      <c r="L69" s="11"/>
      <c r="M69" s="11"/>
      <c r="N69" s="11"/>
      <c r="O69" s="2"/>
      <c r="P69" s="2"/>
      <c r="Q69" s="2"/>
      <c r="R69" s="2"/>
      <c r="S69" s="2"/>
      <c r="T69" s="2"/>
      <c r="U69" s="2"/>
      <c r="V69" s="2"/>
      <c r="W69" s="2"/>
      <c r="X69" s="2"/>
      <c r="Y69" s="2"/>
      <c r="Z69" s="2"/>
      <c r="AA69" s="26">
        <f t="shared" si="3"/>
        <v>1</v>
      </c>
      <c r="AB69" s="10">
        <f t="shared" si="2"/>
        <v>1</v>
      </c>
    </row>
    <row r="70" spans="2:28" ht="15.75" customHeight="1">
      <c r="B70" s="2" t="s">
        <v>81</v>
      </c>
      <c r="C70" s="2" t="s">
        <v>684</v>
      </c>
      <c r="D70" s="2" t="s">
        <v>685</v>
      </c>
      <c r="E70" s="2" t="s">
        <v>686</v>
      </c>
      <c r="F70" s="2">
        <v>2</v>
      </c>
      <c r="G70" s="2">
        <v>2</v>
      </c>
      <c r="H70" s="2" t="s">
        <v>67</v>
      </c>
      <c r="I70" s="2">
        <v>0</v>
      </c>
      <c r="J70" s="11">
        <v>1</v>
      </c>
      <c r="K70" s="11"/>
      <c r="L70" s="11">
        <v>1</v>
      </c>
      <c r="M70" s="11"/>
      <c r="N70" s="11"/>
      <c r="O70" s="2"/>
      <c r="P70" s="2"/>
      <c r="Q70" s="2"/>
      <c r="R70" s="2"/>
      <c r="S70" s="2"/>
      <c r="T70" s="2"/>
      <c r="U70" s="2"/>
      <c r="V70" s="2"/>
      <c r="W70" s="2"/>
      <c r="X70" s="2"/>
      <c r="Y70" s="2"/>
      <c r="Z70" s="2"/>
      <c r="AA70" s="26">
        <f t="shared" si="3"/>
        <v>2</v>
      </c>
      <c r="AB70" s="10">
        <f t="shared" si="2"/>
        <v>2</v>
      </c>
    </row>
    <row r="71" spans="2:28" ht="15.75" customHeight="1">
      <c r="B71" s="2" t="s">
        <v>81</v>
      </c>
      <c r="C71" s="2" t="s">
        <v>687</v>
      </c>
      <c r="D71" s="2" t="s">
        <v>688</v>
      </c>
      <c r="E71" s="2" t="s">
        <v>689</v>
      </c>
      <c r="F71" s="2">
        <v>2</v>
      </c>
      <c r="G71" s="2">
        <v>1</v>
      </c>
      <c r="H71" s="2" t="s">
        <v>75</v>
      </c>
      <c r="I71" s="2">
        <v>1</v>
      </c>
      <c r="J71" s="11">
        <v>1</v>
      </c>
      <c r="K71" s="11"/>
      <c r="L71" s="11"/>
      <c r="M71" s="11"/>
      <c r="N71" s="11"/>
      <c r="O71" s="2"/>
      <c r="P71" s="2"/>
      <c r="Q71" s="2"/>
      <c r="R71" s="2"/>
      <c r="S71" s="2"/>
      <c r="T71" s="2"/>
      <c r="U71" s="2"/>
      <c r="V71" s="2"/>
      <c r="W71" s="2"/>
      <c r="X71" s="2"/>
      <c r="Y71" s="2"/>
      <c r="Z71" s="2"/>
      <c r="AA71" s="26">
        <f t="shared" si="3"/>
        <v>2</v>
      </c>
      <c r="AB71" s="10">
        <f t="shared" si="2"/>
        <v>1</v>
      </c>
    </row>
    <row r="72" spans="2:28" ht="15.75" customHeight="1">
      <c r="B72" s="2" t="s">
        <v>81</v>
      </c>
      <c r="C72" s="2" t="s">
        <v>690</v>
      </c>
      <c r="D72" s="2" t="s">
        <v>691</v>
      </c>
      <c r="E72" s="2" t="s">
        <v>692</v>
      </c>
      <c r="F72" s="2">
        <v>3</v>
      </c>
      <c r="G72" s="2">
        <v>3</v>
      </c>
      <c r="H72" s="2" t="s">
        <v>62</v>
      </c>
      <c r="I72" s="2">
        <v>0</v>
      </c>
      <c r="J72" s="11">
        <v>1</v>
      </c>
      <c r="K72" s="11">
        <v>1</v>
      </c>
      <c r="L72" s="11">
        <v>1</v>
      </c>
      <c r="M72" s="11"/>
      <c r="N72" s="11"/>
      <c r="O72" s="2"/>
      <c r="P72" s="2"/>
      <c r="Q72" s="2"/>
      <c r="R72" s="2"/>
      <c r="S72" s="2"/>
      <c r="T72" s="2"/>
      <c r="U72" s="2"/>
      <c r="V72" s="2"/>
      <c r="W72" s="2"/>
      <c r="X72" s="2"/>
      <c r="Y72" s="2"/>
      <c r="Z72" s="2"/>
      <c r="AA72" s="26">
        <f t="shared" si="3"/>
        <v>3</v>
      </c>
      <c r="AB72" s="10">
        <f t="shared" si="2"/>
        <v>3</v>
      </c>
    </row>
    <row r="73" spans="2:28" ht="15.75" customHeight="1">
      <c r="B73" s="2" t="s">
        <v>81</v>
      </c>
      <c r="C73" s="2" t="s">
        <v>693</v>
      </c>
      <c r="D73" s="2" t="s">
        <v>694</v>
      </c>
      <c r="E73" s="2" t="s">
        <v>695</v>
      </c>
      <c r="F73" s="2">
        <v>1</v>
      </c>
      <c r="G73" s="2">
        <v>1</v>
      </c>
      <c r="H73" s="2" t="s">
        <v>75</v>
      </c>
      <c r="I73" s="2">
        <v>1</v>
      </c>
      <c r="J73" s="11"/>
      <c r="K73" s="11"/>
      <c r="L73" s="11"/>
      <c r="M73" s="11"/>
      <c r="N73" s="11"/>
      <c r="O73" s="2"/>
      <c r="P73" s="2"/>
      <c r="Q73" s="2"/>
      <c r="R73" s="2"/>
      <c r="S73" s="2"/>
      <c r="T73" s="2"/>
      <c r="U73" s="2"/>
      <c r="V73" s="2"/>
      <c r="W73" s="2"/>
      <c r="X73" s="2"/>
      <c r="Y73" s="2"/>
      <c r="Z73" s="2"/>
      <c r="AA73" s="26">
        <f t="shared" si="3"/>
        <v>1</v>
      </c>
      <c r="AB73" s="10">
        <f t="shared" si="2"/>
        <v>0</v>
      </c>
    </row>
    <row r="74" spans="2:28" ht="15.75" customHeight="1">
      <c r="B74" s="2" t="s">
        <v>81</v>
      </c>
      <c r="C74" s="2" t="s">
        <v>696</v>
      </c>
      <c r="D74" s="4" t="s">
        <v>697</v>
      </c>
      <c r="E74" s="2" t="s">
        <v>698</v>
      </c>
      <c r="F74" s="2">
        <v>1</v>
      </c>
      <c r="G74" s="2">
        <v>1</v>
      </c>
      <c r="H74" s="2" t="s">
        <v>62</v>
      </c>
      <c r="I74" s="2">
        <v>0</v>
      </c>
      <c r="J74" s="11">
        <v>1</v>
      </c>
      <c r="K74" s="11"/>
      <c r="L74" s="11"/>
      <c r="M74" s="11"/>
      <c r="N74" s="11"/>
      <c r="O74" s="2"/>
      <c r="P74" s="2"/>
      <c r="Q74" s="2"/>
      <c r="R74" s="2"/>
      <c r="S74" s="2"/>
      <c r="T74" s="2"/>
      <c r="U74" s="2"/>
      <c r="V74" s="2"/>
      <c r="W74" s="2"/>
      <c r="X74" s="2"/>
      <c r="Y74" s="2"/>
      <c r="Z74" s="2"/>
      <c r="AA74" s="26">
        <f t="shared" si="3"/>
        <v>1</v>
      </c>
      <c r="AB74" s="10">
        <f t="shared" si="2"/>
        <v>1</v>
      </c>
    </row>
    <row r="75" spans="2:28" ht="15.75" customHeight="1">
      <c r="B75" s="2" t="s">
        <v>81</v>
      </c>
      <c r="C75" s="2" t="s">
        <v>699</v>
      </c>
      <c r="D75" s="4" t="s">
        <v>700</v>
      </c>
      <c r="E75" s="2" t="s">
        <v>701</v>
      </c>
      <c r="F75" s="2">
        <v>4</v>
      </c>
      <c r="G75" s="2">
        <v>4</v>
      </c>
      <c r="H75" s="2" t="s">
        <v>67</v>
      </c>
      <c r="I75" s="2">
        <v>0</v>
      </c>
      <c r="J75" s="11"/>
      <c r="K75" s="11"/>
      <c r="L75" s="11">
        <v>2</v>
      </c>
      <c r="M75" s="11">
        <v>1</v>
      </c>
      <c r="N75" s="11">
        <v>1</v>
      </c>
      <c r="O75" s="2"/>
      <c r="P75" s="2"/>
      <c r="Q75" s="2"/>
      <c r="R75" s="2"/>
      <c r="S75" s="2"/>
      <c r="T75" s="2"/>
      <c r="U75" s="2"/>
      <c r="V75" s="2"/>
      <c r="W75" s="2"/>
      <c r="X75" s="2"/>
      <c r="Y75" s="2"/>
      <c r="Z75" s="2"/>
      <c r="AA75" s="26">
        <f t="shared" si="3"/>
        <v>4</v>
      </c>
      <c r="AB75" s="10">
        <f t="shared" si="2"/>
        <v>4</v>
      </c>
    </row>
    <row r="76" spans="2:28" ht="15.75" customHeight="1">
      <c r="B76" s="2" t="s">
        <v>81</v>
      </c>
      <c r="C76" s="2" t="s">
        <v>702</v>
      </c>
      <c r="D76" s="4" t="s">
        <v>703</v>
      </c>
      <c r="E76" s="2" t="s">
        <v>704</v>
      </c>
      <c r="F76" s="2">
        <v>2</v>
      </c>
      <c r="G76" s="2">
        <v>2</v>
      </c>
      <c r="H76" s="2" t="s">
        <v>62</v>
      </c>
      <c r="I76" s="2">
        <v>1</v>
      </c>
      <c r="J76" s="11">
        <v>1</v>
      </c>
      <c r="K76" s="11"/>
      <c r="L76" s="11"/>
      <c r="M76" s="11"/>
      <c r="N76" s="11"/>
      <c r="O76" s="2"/>
      <c r="P76" s="2"/>
      <c r="Q76" s="2"/>
      <c r="R76" s="2"/>
      <c r="S76" s="2"/>
      <c r="T76" s="2"/>
      <c r="U76" s="2"/>
      <c r="V76" s="2"/>
      <c r="W76" s="2"/>
      <c r="X76" s="2"/>
      <c r="Y76" s="2"/>
      <c r="Z76" s="2"/>
      <c r="AA76" s="26">
        <f t="shared" si="3"/>
        <v>2</v>
      </c>
      <c r="AB76" s="10">
        <f t="shared" si="2"/>
        <v>1</v>
      </c>
    </row>
    <row r="77" spans="2:28" ht="15.75" customHeight="1">
      <c r="B77" s="2" t="s">
        <v>81</v>
      </c>
      <c r="C77" s="2" t="s">
        <v>705</v>
      </c>
      <c r="D77" s="4" t="s">
        <v>706</v>
      </c>
      <c r="E77" s="2" t="s">
        <v>707</v>
      </c>
      <c r="F77" s="2">
        <v>1</v>
      </c>
      <c r="G77" s="2">
        <v>1</v>
      </c>
      <c r="H77" s="2" t="s">
        <v>67</v>
      </c>
      <c r="I77" s="2">
        <v>0</v>
      </c>
      <c r="J77" s="11">
        <v>1</v>
      </c>
      <c r="K77" s="11"/>
      <c r="L77" s="11"/>
      <c r="M77" s="11"/>
      <c r="N77" s="11"/>
      <c r="O77" s="2"/>
      <c r="P77" s="2"/>
      <c r="Q77" s="2"/>
      <c r="R77" s="2"/>
      <c r="S77" s="2"/>
      <c r="T77" s="2"/>
      <c r="U77" s="2"/>
      <c r="V77" s="2"/>
      <c r="W77" s="2"/>
      <c r="X77" s="2"/>
      <c r="Y77" s="2"/>
      <c r="Z77" s="2"/>
      <c r="AA77" s="26">
        <f t="shared" si="3"/>
        <v>1</v>
      </c>
      <c r="AB77" s="10">
        <f t="shared" si="2"/>
        <v>1</v>
      </c>
    </row>
    <row r="78" spans="2:28" ht="15.75" customHeight="1">
      <c r="B78" s="2" t="s">
        <v>81</v>
      </c>
      <c r="C78" s="2" t="s">
        <v>708</v>
      </c>
      <c r="D78" s="4" t="s">
        <v>709</v>
      </c>
      <c r="E78" s="2" t="s">
        <v>710</v>
      </c>
      <c r="F78" s="2">
        <v>1</v>
      </c>
      <c r="G78" s="2">
        <v>1</v>
      </c>
      <c r="H78" s="2" t="s">
        <v>67</v>
      </c>
      <c r="I78" s="2">
        <v>0</v>
      </c>
      <c r="J78" s="11">
        <v>1</v>
      </c>
      <c r="K78" s="11"/>
      <c r="L78" s="11"/>
      <c r="M78" s="11"/>
      <c r="N78" s="11"/>
      <c r="O78" s="2"/>
      <c r="P78" s="2"/>
      <c r="Q78" s="2"/>
      <c r="R78" s="2"/>
      <c r="S78" s="2"/>
      <c r="T78" s="2"/>
      <c r="U78" s="2"/>
      <c r="V78" s="2"/>
      <c r="W78" s="2"/>
      <c r="X78" s="2"/>
      <c r="Y78" s="2"/>
      <c r="Z78" s="2"/>
      <c r="AA78" s="26">
        <f t="shared" si="3"/>
        <v>1</v>
      </c>
      <c r="AB78" s="10">
        <f t="shared" si="2"/>
        <v>1</v>
      </c>
    </row>
    <row r="79" spans="2:28" ht="15.75" customHeight="1">
      <c r="B79" s="2" t="s">
        <v>81</v>
      </c>
      <c r="C79" s="2" t="s">
        <v>711</v>
      </c>
      <c r="D79" s="4" t="s">
        <v>712</v>
      </c>
      <c r="E79" s="2" t="s">
        <v>713</v>
      </c>
      <c r="F79" s="2">
        <v>1</v>
      </c>
      <c r="G79" s="2">
        <v>1</v>
      </c>
      <c r="H79" s="2" t="s">
        <v>62</v>
      </c>
      <c r="I79" s="2">
        <v>0</v>
      </c>
      <c r="J79" s="11">
        <v>1</v>
      </c>
      <c r="K79" s="11"/>
      <c r="L79" s="11"/>
      <c r="M79" s="11"/>
      <c r="N79" s="11"/>
      <c r="O79" s="2"/>
      <c r="P79" s="2"/>
      <c r="Q79" s="2"/>
      <c r="R79" s="2"/>
      <c r="S79" s="2"/>
      <c r="T79" s="2"/>
      <c r="U79" s="2"/>
      <c r="V79" s="2"/>
      <c r="W79" s="2"/>
      <c r="X79" s="2"/>
      <c r="Y79" s="2"/>
      <c r="Z79" s="2"/>
      <c r="AA79" s="26">
        <f t="shared" si="3"/>
        <v>1</v>
      </c>
      <c r="AB79" s="10">
        <f t="shared" si="2"/>
        <v>1</v>
      </c>
    </row>
    <row r="80" spans="2:28" ht="15.75" customHeight="1">
      <c r="B80" s="2" t="s">
        <v>81</v>
      </c>
      <c r="C80" s="2" t="s">
        <v>714</v>
      </c>
      <c r="D80" s="4" t="s">
        <v>715</v>
      </c>
      <c r="E80" s="2" t="s">
        <v>716</v>
      </c>
      <c r="F80" s="2">
        <v>1</v>
      </c>
      <c r="G80" s="2">
        <v>1</v>
      </c>
      <c r="H80" s="2" t="s">
        <v>67</v>
      </c>
      <c r="I80" s="2">
        <v>0</v>
      </c>
      <c r="J80" s="11">
        <v>1</v>
      </c>
      <c r="K80" s="11"/>
      <c r="L80" s="11"/>
      <c r="M80" s="11"/>
      <c r="N80" s="11"/>
      <c r="O80" s="2"/>
      <c r="P80" s="2"/>
      <c r="Q80" s="2"/>
      <c r="R80" s="2"/>
      <c r="S80" s="2"/>
      <c r="T80" s="2"/>
      <c r="U80" s="2"/>
      <c r="V80" s="2"/>
      <c r="W80" s="2"/>
      <c r="X80" s="2"/>
      <c r="Y80" s="2"/>
      <c r="Z80" s="2"/>
      <c r="AA80" s="26">
        <f t="shared" si="3"/>
        <v>1</v>
      </c>
      <c r="AB80" s="10">
        <f t="shared" si="2"/>
        <v>1</v>
      </c>
    </row>
    <row r="81" spans="2:28" ht="15.75" customHeight="1">
      <c r="B81" s="2" t="s">
        <v>81</v>
      </c>
      <c r="C81" s="2" t="s">
        <v>717</v>
      </c>
      <c r="D81" s="4" t="s">
        <v>718</v>
      </c>
      <c r="E81" s="2" t="s">
        <v>719</v>
      </c>
      <c r="F81" s="2">
        <v>3</v>
      </c>
      <c r="G81" s="2">
        <v>1</v>
      </c>
      <c r="H81" s="2" t="s">
        <v>67</v>
      </c>
      <c r="I81" s="2">
        <v>0</v>
      </c>
      <c r="J81" s="11">
        <v>3</v>
      </c>
      <c r="K81" s="11"/>
      <c r="L81" s="11"/>
      <c r="M81" s="11"/>
      <c r="N81" s="11"/>
      <c r="O81" s="2"/>
      <c r="P81" s="2"/>
      <c r="Q81" s="2"/>
      <c r="R81" s="2"/>
      <c r="S81" s="2"/>
      <c r="T81" s="2"/>
      <c r="U81" s="2"/>
      <c r="V81" s="2"/>
      <c r="W81" s="2"/>
      <c r="X81" s="2"/>
      <c r="Y81" s="2"/>
      <c r="Z81" s="2"/>
      <c r="AA81" s="26">
        <f t="shared" si="3"/>
        <v>3</v>
      </c>
      <c r="AB81" s="10">
        <f t="shared" si="2"/>
        <v>3</v>
      </c>
    </row>
    <row r="82" spans="2:28" ht="15.75" customHeight="1">
      <c r="B82" s="2" t="s">
        <v>81</v>
      </c>
      <c r="C82" s="2" t="s">
        <v>720</v>
      </c>
      <c r="D82" s="4" t="s">
        <v>721</v>
      </c>
      <c r="E82" s="2" t="s">
        <v>722</v>
      </c>
      <c r="F82" s="2">
        <v>3</v>
      </c>
      <c r="G82" s="2">
        <v>3</v>
      </c>
      <c r="H82" s="2" t="s">
        <v>67</v>
      </c>
      <c r="I82" s="2">
        <v>0</v>
      </c>
      <c r="J82" s="11">
        <v>1</v>
      </c>
      <c r="K82" s="11">
        <v>1</v>
      </c>
      <c r="L82" s="11">
        <v>1</v>
      </c>
      <c r="M82" s="11"/>
      <c r="N82" s="11"/>
      <c r="O82" s="2"/>
      <c r="P82" s="2"/>
      <c r="Q82" s="2"/>
      <c r="R82" s="2"/>
      <c r="S82" s="2"/>
      <c r="T82" s="2"/>
      <c r="U82" s="2"/>
      <c r="V82" s="2"/>
      <c r="W82" s="2"/>
      <c r="X82" s="2"/>
      <c r="Y82" s="2"/>
      <c r="Z82" s="2"/>
      <c r="AA82" s="26">
        <f t="shared" si="3"/>
        <v>3</v>
      </c>
      <c r="AB82" s="10">
        <f t="shared" si="2"/>
        <v>3</v>
      </c>
    </row>
    <row r="83" spans="2:28" ht="15.75" customHeight="1">
      <c r="B83" s="2" t="s">
        <v>723</v>
      </c>
      <c r="C83" s="2" t="s">
        <v>724</v>
      </c>
      <c r="D83" s="2" t="s">
        <v>725</v>
      </c>
      <c r="E83" s="2" t="s">
        <v>726</v>
      </c>
      <c r="F83" s="2">
        <v>1</v>
      </c>
      <c r="G83" s="2">
        <v>1</v>
      </c>
      <c r="H83" s="2" t="s">
        <v>62</v>
      </c>
      <c r="I83" s="2">
        <v>0</v>
      </c>
      <c r="J83" s="11">
        <v>1</v>
      </c>
      <c r="K83" s="11"/>
      <c r="L83" s="11"/>
      <c r="M83" s="11"/>
      <c r="N83" s="11"/>
      <c r="O83" s="2"/>
      <c r="P83" s="2"/>
      <c r="Q83" s="2"/>
      <c r="R83" s="2"/>
      <c r="S83" s="2"/>
      <c r="T83" s="2"/>
      <c r="U83" s="2"/>
      <c r="V83" s="2"/>
      <c r="W83" s="2"/>
      <c r="X83" s="2"/>
      <c r="Y83" s="2"/>
      <c r="Z83" s="2"/>
      <c r="AA83" s="26">
        <f t="shared" si="3"/>
        <v>1</v>
      </c>
      <c r="AB83" s="10">
        <f t="shared" si="2"/>
        <v>1</v>
      </c>
    </row>
    <row r="84" spans="2:28" ht="15.75" customHeight="1">
      <c r="B84" s="2" t="s">
        <v>723</v>
      </c>
      <c r="C84" s="2" t="s">
        <v>727</v>
      </c>
      <c r="D84" s="2" t="s">
        <v>728</v>
      </c>
      <c r="E84" s="2" t="s">
        <v>729</v>
      </c>
      <c r="F84" s="2">
        <v>1</v>
      </c>
      <c r="G84" s="2">
        <v>1</v>
      </c>
      <c r="H84" s="2" t="s">
        <v>67</v>
      </c>
      <c r="I84" s="2">
        <v>0</v>
      </c>
      <c r="J84" s="11"/>
      <c r="K84" s="11"/>
      <c r="L84" s="11">
        <v>1</v>
      </c>
      <c r="M84" s="11"/>
      <c r="N84" s="11"/>
      <c r="O84" s="2"/>
      <c r="P84" s="2"/>
      <c r="Q84" s="2"/>
      <c r="R84" s="2"/>
      <c r="S84" s="2"/>
      <c r="T84" s="2"/>
      <c r="U84" s="2"/>
      <c r="V84" s="2"/>
      <c r="W84" s="2"/>
      <c r="X84" s="2"/>
      <c r="Y84" s="2"/>
      <c r="Z84" s="2"/>
      <c r="AA84" s="26">
        <f t="shared" si="3"/>
        <v>1</v>
      </c>
      <c r="AB84" s="10">
        <f t="shared" si="2"/>
        <v>1</v>
      </c>
    </row>
    <row r="85" spans="2:28" ht="15.75" customHeight="1">
      <c r="B85" s="2" t="s">
        <v>723</v>
      </c>
      <c r="C85" s="2" t="s">
        <v>730</v>
      </c>
      <c r="D85" s="4" t="s">
        <v>731</v>
      </c>
      <c r="E85" s="2" t="s">
        <v>732</v>
      </c>
      <c r="F85" s="2">
        <v>2</v>
      </c>
      <c r="G85" s="2">
        <v>2</v>
      </c>
      <c r="H85" s="2" t="s">
        <v>62</v>
      </c>
      <c r="I85" s="2">
        <v>0</v>
      </c>
      <c r="J85" s="11">
        <v>2</v>
      </c>
      <c r="K85" s="11"/>
      <c r="L85" s="11"/>
      <c r="M85" s="11"/>
      <c r="N85" s="11"/>
      <c r="O85" s="2"/>
      <c r="P85" s="2"/>
      <c r="Q85" s="2"/>
      <c r="R85" s="2"/>
      <c r="S85" s="2"/>
      <c r="T85" s="2"/>
      <c r="U85" s="2"/>
      <c r="V85" s="2"/>
      <c r="W85" s="2"/>
      <c r="X85" s="2"/>
      <c r="Y85" s="2"/>
      <c r="Z85" s="2"/>
      <c r="AA85" s="26">
        <f t="shared" si="3"/>
        <v>2</v>
      </c>
      <c r="AB85" s="10">
        <f t="shared" si="2"/>
        <v>2</v>
      </c>
    </row>
    <row r="86" spans="2:28" ht="15.75" customHeight="1">
      <c r="B86" s="2" t="s">
        <v>112</v>
      </c>
      <c r="C86" s="2" t="s">
        <v>733</v>
      </c>
      <c r="D86" s="2" t="s">
        <v>734</v>
      </c>
      <c r="E86" s="2" t="s">
        <v>735</v>
      </c>
      <c r="F86" s="2">
        <v>1</v>
      </c>
      <c r="G86" s="2">
        <v>1</v>
      </c>
      <c r="H86" s="2" t="s">
        <v>62</v>
      </c>
      <c r="I86" s="2">
        <v>0</v>
      </c>
      <c r="J86" s="11"/>
      <c r="K86" s="11">
        <v>1</v>
      </c>
      <c r="L86" s="11"/>
      <c r="M86" s="11"/>
      <c r="N86" s="11"/>
      <c r="O86" s="2"/>
      <c r="P86" s="2"/>
      <c r="Q86" s="2"/>
      <c r="R86" s="2"/>
      <c r="S86" s="2"/>
      <c r="T86" s="2"/>
      <c r="U86" s="2"/>
      <c r="V86" s="2"/>
      <c r="W86" s="2"/>
      <c r="X86" s="2"/>
      <c r="Y86" s="2"/>
      <c r="Z86" s="2"/>
      <c r="AA86" s="26">
        <f t="shared" si="3"/>
        <v>1</v>
      </c>
      <c r="AB86" s="10">
        <f t="shared" si="2"/>
        <v>1</v>
      </c>
    </row>
    <row r="87" spans="2:28" ht="15.75" customHeight="1">
      <c r="B87" s="2" t="s">
        <v>112</v>
      </c>
      <c r="C87" s="2" t="s">
        <v>736</v>
      </c>
      <c r="D87" s="2" t="s">
        <v>737</v>
      </c>
      <c r="E87" s="2" t="s">
        <v>738</v>
      </c>
      <c r="F87" s="2">
        <v>2</v>
      </c>
      <c r="G87" s="2">
        <v>2</v>
      </c>
      <c r="H87" s="2" t="s">
        <v>67</v>
      </c>
      <c r="I87" s="2">
        <v>0</v>
      </c>
      <c r="J87" s="11"/>
      <c r="K87" s="11"/>
      <c r="L87" s="11">
        <v>1</v>
      </c>
      <c r="M87" s="11">
        <v>1</v>
      </c>
      <c r="N87" s="11"/>
      <c r="O87" s="2"/>
      <c r="P87" s="2"/>
      <c r="Q87" s="2"/>
      <c r="R87" s="2"/>
      <c r="S87" s="2"/>
      <c r="T87" s="2"/>
      <c r="U87" s="2"/>
      <c r="V87" s="2"/>
      <c r="W87" s="2"/>
      <c r="X87" s="2"/>
      <c r="Y87" s="2"/>
      <c r="Z87" s="2"/>
      <c r="AA87" s="26">
        <f t="shared" si="3"/>
        <v>2</v>
      </c>
      <c r="AB87" s="10">
        <f t="shared" si="2"/>
        <v>2</v>
      </c>
    </row>
    <row r="88" spans="2:28" ht="15.75" customHeight="1">
      <c r="B88" s="2" t="s">
        <v>112</v>
      </c>
      <c r="C88" s="2" t="s">
        <v>739</v>
      </c>
      <c r="D88" s="2" t="s">
        <v>740</v>
      </c>
      <c r="E88" s="2" t="s">
        <v>741</v>
      </c>
      <c r="F88" s="2">
        <v>2</v>
      </c>
      <c r="G88" s="2">
        <v>2</v>
      </c>
      <c r="H88" s="2" t="s">
        <v>75</v>
      </c>
      <c r="I88" s="2">
        <v>2</v>
      </c>
      <c r="J88" s="11"/>
      <c r="K88" s="11"/>
      <c r="L88" s="11"/>
      <c r="M88" s="11"/>
      <c r="N88" s="11"/>
      <c r="O88" s="2"/>
      <c r="P88" s="2"/>
      <c r="Q88" s="2"/>
      <c r="R88" s="2"/>
      <c r="S88" s="2"/>
      <c r="T88" s="2"/>
      <c r="U88" s="2"/>
      <c r="V88" s="2"/>
      <c r="W88" s="2"/>
      <c r="X88" s="2"/>
      <c r="Y88" s="2"/>
      <c r="Z88" s="2"/>
      <c r="AA88" s="26">
        <f t="shared" si="3"/>
        <v>2</v>
      </c>
      <c r="AB88" s="10">
        <f t="shared" si="2"/>
        <v>0</v>
      </c>
    </row>
    <row r="89" spans="2:28" ht="15.75" customHeight="1">
      <c r="B89" s="2" t="s">
        <v>112</v>
      </c>
      <c r="C89" s="2" t="s">
        <v>742</v>
      </c>
      <c r="D89" s="2" t="s">
        <v>743</v>
      </c>
      <c r="E89" s="2" t="s">
        <v>744</v>
      </c>
      <c r="F89" s="2">
        <v>1</v>
      </c>
      <c r="G89" s="2">
        <v>1</v>
      </c>
      <c r="H89" s="2" t="s">
        <v>67</v>
      </c>
      <c r="I89" s="2">
        <v>0</v>
      </c>
      <c r="J89" s="11"/>
      <c r="K89" s="11">
        <v>1</v>
      </c>
      <c r="L89" s="11"/>
      <c r="M89" s="11"/>
      <c r="N89" s="11"/>
      <c r="O89" s="2"/>
      <c r="P89" s="2"/>
      <c r="Q89" s="2"/>
      <c r="R89" s="2"/>
      <c r="S89" s="2"/>
      <c r="T89" s="2"/>
      <c r="U89" s="2"/>
      <c r="V89" s="2"/>
      <c r="W89" s="2"/>
      <c r="X89" s="2"/>
      <c r="Y89" s="2"/>
      <c r="Z89" s="2"/>
      <c r="AA89" s="26">
        <f t="shared" si="3"/>
        <v>1</v>
      </c>
      <c r="AB89" s="10">
        <f t="shared" si="2"/>
        <v>1</v>
      </c>
    </row>
    <row r="90" spans="2:28" ht="15.75" customHeight="1">
      <c r="B90" s="2" t="s">
        <v>112</v>
      </c>
      <c r="C90" s="2" t="s">
        <v>745</v>
      </c>
      <c r="D90" s="4" t="s">
        <v>746</v>
      </c>
      <c r="E90" s="2" t="s">
        <v>747</v>
      </c>
      <c r="F90" s="2">
        <v>2</v>
      </c>
      <c r="G90" s="2">
        <v>2</v>
      </c>
      <c r="H90" s="2" t="s">
        <v>67</v>
      </c>
      <c r="I90" s="2">
        <v>0</v>
      </c>
      <c r="J90" s="11">
        <v>1</v>
      </c>
      <c r="K90" s="11">
        <v>1</v>
      </c>
      <c r="L90" s="11"/>
      <c r="M90" s="11"/>
      <c r="N90" s="11"/>
      <c r="O90" s="2"/>
      <c r="P90" s="2"/>
      <c r="Q90" s="2"/>
      <c r="R90" s="2"/>
      <c r="S90" s="2"/>
      <c r="T90" s="2"/>
      <c r="U90" s="2"/>
      <c r="V90" s="2"/>
      <c r="W90" s="2"/>
      <c r="X90" s="2"/>
      <c r="Y90" s="2"/>
      <c r="Z90" s="2"/>
      <c r="AA90" s="26">
        <f t="shared" si="3"/>
        <v>2</v>
      </c>
      <c r="AB90" s="10">
        <f t="shared" si="2"/>
        <v>2</v>
      </c>
    </row>
    <row r="91" spans="2:28" ht="15.75" customHeight="1">
      <c r="B91" s="2" t="s">
        <v>748</v>
      </c>
      <c r="C91" s="2" t="s">
        <v>749</v>
      </c>
      <c r="D91" s="4" t="s">
        <v>750</v>
      </c>
      <c r="E91" s="2" t="s">
        <v>751</v>
      </c>
      <c r="F91" s="2">
        <v>1</v>
      </c>
      <c r="G91" s="2">
        <v>1</v>
      </c>
      <c r="H91" s="2" t="s">
        <v>67</v>
      </c>
      <c r="I91" s="2">
        <v>0</v>
      </c>
      <c r="J91" s="11"/>
      <c r="K91" s="11">
        <v>1</v>
      </c>
      <c r="L91" s="11"/>
      <c r="M91" s="11"/>
      <c r="N91" s="11"/>
      <c r="O91" s="2"/>
      <c r="P91" s="2"/>
      <c r="Q91" s="2"/>
      <c r="R91" s="2"/>
      <c r="S91" s="2"/>
      <c r="T91" s="2"/>
      <c r="U91" s="2"/>
      <c r="V91" s="2"/>
      <c r="W91" s="2"/>
      <c r="X91" s="2"/>
      <c r="Y91" s="2"/>
      <c r="Z91" s="2"/>
      <c r="AA91" s="26">
        <f t="shared" si="3"/>
        <v>1</v>
      </c>
      <c r="AB91" s="10">
        <f t="shared" si="2"/>
        <v>1</v>
      </c>
    </row>
    <row r="92" spans="2:28" ht="15.75" customHeight="1">
      <c r="B92" s="2" t="s">
        <v>396</v>
      </c>
      <c r="C92" s="2" t="s">
        <v>752</v>
      </c>
      <c r="D92" s="2" t="s">
        <v>753</v>
      </c>
      <c r="E92" s="2" t="s">
        <v>754</v>
      </c>
      <c r="F92" s="2">
        <v>1</v>
      </c>
      <c r="G92" s="2">
        <v>1</v>
      </c>
      <c r="H92" s="2" t="s">
        <v>75</v>
      </c>
      <c r="I92" s="2">
        <v>1</v>
      </c>
      <c r="J92" s="11"/>
      <c r="K92" s="11"/>
      <c r="L92" s="11"/>
      <c r="M92" s="11"/>
      <c r="N92" s="11"/>
      <c r="O92" s="2"/>
      <c r="P92" s="2"/>
      <c r="Q92" s="2"/>
      <c r="R92" s="2"/>
      <c r="S92" s="2"/>
      <c r="T92" s="2"/>
      <c r="U92" s="2"/>
      <c r="V92" s="2"/>
      <c r="W92" s="2"/>
      <c r="X92" s="2"/>
      <c r="Y92" s="2"/>
      <c r="Z92" s="2"/>
      <c r="AA92" s="26">
        <f t="shared" si="3"/>
        <v>1</v>
      </c>
      <c r="AB92" s="10">
        <f t="shared" si="2"/>
        <v>0</v>
      </c>
    </row>
    <row r="93" spans="2:28" ht="15.75" customHeight="1">
      <c r="B93" s="2" t="s">
        <v>396</v>
      </c>
      <c r="C93" s="2" t="s">
        <v>755</v>
      </c>
      <c r="D93" s="2" t="s">
        <v>756</v>
      </c>
      <c r="E93" s="2" t="s">
        <v>757</v>
      </c>
      <c r="F93" s="2">
        <v>2</v>
      </c>
      <c r="G93" s="2">
        <v>2</v>
      </c>
      <c r="H93" s="2" t="s">
        <v>67</v>
      </c>
      <c r="I93" s="2">
        <v>0</v>
      </c>
      <c r="J93" s="11">
        <v>2</v>
      </c>
      <c r="K93" s="11"/>
      <c r="L93" s="11"/>
      <c r="M93" s="11"/>
      <c r="N93" s="11"/>
      <c r="O93" s="2"/>
      <c r="P93" s="2"/>
      <c r="Q93" s="2"/>
      <c r="R93" s="2"/>
      <c r="S93" s="2"/>
      <c r="T93" s="2"/>
      <c r="U93" s="2"/>
      <c r="V93" s="2"/>
      <c r="W93" s="2"/>
      <c r="X93" s="2"/>
      <c r="Y93" s="2"/>
      <c r="Z93" s="2"/>
      <c r="AA93" s="26">
        <f t="shared" si="3"/>
        <v>2</v>
      </c>
      <c r="AB93" s="10">
        <f t="shared" si="2"/>
        <v>2</v>
      </c>
    </row>
    <row r="94" spans="2:28" ht="15.75" customHeight="1">
      <c r="B94" s="2" t="s">
        <v>396</v>
      </c>
      <c r="C94" s="2" t="s">
        <v>758</v>
      </c>
      <c r="D94" s="4" t="s">
        <v>759</v>
      </c>
      <c r="E94" s="2" t="s">
        <v>760</v>
      </c>
      <c r="F94" s="2">
        <v>2</v>
      </c>
      <c r="G94" s="2">
        <v>2</v>
      </c>
      <c r="H94" s="2" t="s">
        <v>62</v>
      </c>
      <c r="I94" s="2">
        <v>0</v>
      </c>
      <c r="J94" s="11"/>
      <c r="K94" s="11">
        <v>2</v>
      </c>
      <c r="L94" s="11"/>
      <c r="M94" s="11"/>
      <c r="N94" s="11"/>
      <c r="O94" s="2"/>
      <c r="P94" s="2"/>
      <c r="Q94" s="2"/>
      <c r="R94" s="2"/>
      <c r="S94" s="2"/>
      <c r="T94" s="2"/>
      <c r="U94" s="2"/>
      <c r="V94" s="2"/>
      <c r="W94" s="2"/>
      <c r="X94" s="2"/>
      <c r="Y94" s="2"/>
      <c r="Z94" s="2"/>
      <c r="AA94" s="26">
        <f t="shared" si="3"/>
        <v>2</v>
      </c>
      <c r="AB94" s="10">
        <f t="shared" si="2"/>
        <v>2</v>
      </c>
    </row>
    <row r="95" spans="2:28" ht="15.75" customHeight="1">
      <c r="B95" s="2" t="s">
        <v>396</v>
      </c>
      <c r="C95" s="2" t="s">
        <v>761</v>
      </c>
      <c r="D95" s="4" t="s">
        <v>762</v>
      </c>
      <c r="E95" s="2" t="s">
        <v>763</v>
      </c>
      <c r="F95" s="2">
        <v>1</v>
      </c>
      <c r="G95" s="2">
        <v>1</v>
      </c>
      <c r="H95" s="2" t="s">
        <v>67</v>
      </c>
      <c r="I95" s="2">
        <v>0</v>
      </c>
      <c r="J95" s="11">
        <v>1</v>
      </c>
      <c r="K95" s="11"/>
      <c r="L95" s="11"/>
      <c r="M95" s="11"/>
      <c r="N95" s="11"/>
      <c r="O95" s="2"/>
      <c r="P95" s="2"/>
      <c r="Q95" s="2"/>
      <c r="R95" s="2"/>
      <c r="S95" s="2"/>
      <c r="T95" s="2"/>
      <c r="U95" s="2"/>
      <c r="V95" s="2"/>
      <c r="W95" s="2"/>
      <c r="X95" s="2"/>
      <c r="Y95" s="2"/>
      <c r="Z95" s="2"/>
      <c r="AA95" s="26">
        <f t="shared" si="3"/>
        <v>1</v>
      </c>
      <c r="AB95" s="10">
        <f t="shared" si="2"/>
        <v>1</v>
      </c>
    </row>
    <row r="96" spans="2:28" ht="15.75" customHeight="1">
      <c r="B96" s="2" t="s">
        <v>396</v>
      </c>
      <c r="C96" s="2" t="s">
        <v>764</v>
      </c>
      <c r="D96" s="4" t="s">
        <v>765</v>
      </c>
      <c r="E96" s="2" t="s">
        <v>766</v>
      </c>
      <c r="F96" s="2">
        <v>2</v>
      </c>
      <c r="G96" s="2">
        <v>2</v>
      </c>
      <c r="H96" s="2" t="s">
        <v>62</v>
      </c>
      <c r="I96" s="2">
        <v>0</v>
      </c>
      <c r="J96" s="11">
        <v>1</v>
      </c>
      <c r="K96" s="11">
        <v>1</v>
      </c>
      <c r="L96" s="11"/>
      <c r="M96" s="11"/>
      <c r="N96" s="11"/>
      <c r="O96" s="2"/>
      <c r="P96" s="2"/>
      <c r="Q96" s="2"/>
      <c r="R96" s="2"/>
      <c r="S96" s="2"/>
      <c r="T96" s="2"/>
      <c r="U96" s="2"/>
      <c r="V96" s="2"/>
      <c r="W96" s="2"/>
      <c r="X96" s="2"/>
      <c r="Y96" s="2"/>
      <c r="Z96" s="2"/>
      <c r="AA96" s="26">
        <f t="shared" si="3"/>
        <v>2</v>
      </c>
      <c r="AB96" s="10">
        <f t="shared" si="2"/>
        <v>2</v>
      </c>
    </row>
    <row r="97" spans="2:28" ht="15.75" customHeight="1">
      <c r="B97" s="2" t="s">
        <v>330</v>
      </c>
      <c r="C97" s="2" t="s">
        <v>767</v>
      </c>
      <c r="D97" s="2" t="s">
        <v>768</v>
      </c>
      <c r="E97" s="2" t="s">
        <v>769</v>
      </c>
      <c r="F97" s="2">
        <v>4</v>
      </c>
      <c r="G97" s="2">
        <v>4</v>
      </c>
      <c r="H97" s="2" t="s">
        <v>62</v>
      </c>
      <c r="I97" s="2">
        <v>0</v>
      </c>
      <c r="J97" s="11">
        <v>1</v>
      </c>
      <c r="K97" s="11">
        <v>1</v>
      </c>
      <c r="L97" s="11">
        <v>1</v>
      </c>
      <c r="M97" s="11">
        <v>1</v>
      </c>
      <c r="N97" s="11"/>
      <c r="O97" s="2"/>
      <c r="P97" s="2"/>
      <c r="Q97" s="2"/>
      <c r="R97" s="2"/>
      <c r="S97" s="2"/>
      <c r="T97" s="2"/>
      <c r="U97" s="2"/>
      <c r="V97" s="2"/>
      <c r="W97" s="2"/>
      <c r="X97" s="2"/>
      <c r="Y97" s="2"/>
      <c r="Z97" s="2"/>
      <c r="AA97" s="26">
        <f t="shared" si="3"/>
        <v>4</v>
      </c>
      <c r="AB97" s="10">
        <f t="shared" si="2"/>
        <v>4</v>
      </c>
    </row>
    <row r="98" spans="2:28" ht="15.75" customHeight="1">
      <c r="B98" s="2" t="s">
        <v>330</v>
      </c>
      <c r="C98" s="2" t="s">
        <v>770</v>
      </c>
      <c r="D98" s="2" t="s">
        <v>771</v>
      </c>
      <c r="E98" s="2" t="s">
        <v>772</v>
      </c>
      <c r="F98" s="2">
        <v>2</v>
      </c>
      <c r="G98" s="2">
        <v>2</v>
      </c>
      <c r="H98" s="2" t="s">
        <v>62</v>
      </c>
      <c r="I98" s="2">
        <v>0</v>
      </c>
      <c r="J98" s="11"/>
      <c r="K98" s="11"/>
      <c r="L98" s="11"/>
      <c r="M98" s="11"/>
      <c r="N98" s="11"/>
      <c r="O98" s="2"/>
      <c r="P98" s="2"/>
      <c r="Q98" s="2"/>
      <c r="R98" s="2"/>
      <c r="S98" s="2"/>
      <c r="T98" s="2"/>
      <c r="U98" s="2"/>
      <c r="V98" s="2"/>
      <c r="W98" s="2"/>
      <c r="X98" s="2"/>
      <c r="Y98" s="2"/>
      <c r="Z98" s="2"/>
      <c r="AA98" s="26">
        <f t="shared" si="3"/>
        <v>0</v>
      </c>
      <c r="AB98" s="10">
        <f t="shared" si="2"/>
        <v>0</v>
      </c>
    </row>
    <row r="99" spans="2:28" ht="15.75" customHeight="1">
      <c r="B99" s="2" t="s">
        <v>330</v>
      </c>
      <c r="C99" s="2" t="s">
        <v>773</v>
      </c>
      <c r="D99" s="2" t="s">
        <v>774</v>
      </c>
      <c r="E99" s="2" t="s">
        <v>775</v>
      </c>
      <c r="F99" s="2">
        <v>1</v>
      </c>
      <c r="G99" s="2">
        <v>1</v>
      </c>
      <c r="H99" s="2" t="s">
        <v>67</v>
      </c>
      <c r="I99" s="2">
        <v>0</v>
      </c>
      <c r="J99" s="11">
        <v>1</v>
      </c>
      <c r="K99" s="11"/>
      <c r="L99" s="11"/>
      <c r="M99" s="11"/>
      <c r="N99" s="11"/>
      <c r="O99" s="2"/>
      <c r="P99" s="2"/>
      <c r="Q99" s="2"/>
      <c r="R99" s="2"/>
      <c r="S99" s="2"/>
      <c r="T99" s="2"/>
      <c r="U99" s="2"/>
      <c r="V99" s="2"/>
      <c r="W99" s="2"/>
      <c r="X99" s="2"/>
      <c r="Y99" s="2"/>
      <c r="Z99" s="2"/>
      <c r="AA99" s="26">
        <f t="shared" si="3"/>
        <v>1</v>
      </c>
      <c r="AB99" s="10">
        <f t="shared" si="2"/>
        <v>1</v>
      </c>
    </row>
    <row r="100" spans="2:28" ht="15.75" customHeight="1">
      <c r="B100" s="2" t="s">
        <v>330</v>
      </c>
      <c r="C100" s="2" t="s">
        <v>776</v>
      </c>
      <c r="D100" s="4" t="s">
        <v>777</v>
      </c>
      <c r="E100" s="2" t="s">
        <v>778</v>
      </c>
      <c r="F100" s="2">
        <v>1</v>
      </c>
      <c r="G100" s="2">
        <v>1</v>
      </c>
      <c r="H100" s="2" t="s">
        <v>75</v>
      </c>
      <c r="I100" s="2">
        <v>1</v>
      </c>
      <c r="J100" s="11"/>
      <c r="K100" s="11"/>
      <c r="L100" s="11"/>
      <c r="M100" s="11"/>
      <c r="N100" s="11"/>
      <c r="O100" s="2"/>
      <c r="P100" s="2"/>
      <c r="Q100" s="2"/>
      <c r="R100" s="2"/>
      <c r="S100" s="2"/>
      <c r="T100" s="2"/>
      <c r="U100" s="2"/>
      <c r="V100" s="2"/>
      <c r="W100" s="2"/>
      <c r="X100" s="2"/>
      <c r="Y100" s="2"/>
      <c r="Z100" s="2"/>
      <c r="AA100" s="26">
        <f t="shared" si="3"/>
        <v>1</v>
      </c>
      <c r="AB100" s="10">
        <f t="shared" si="2"/>
        <v>0</v>
      </c>
    </row>
    <row r="101" spans="2:28" ht="15.75" customHeight="1">
      <c r="B101" s="2" t="s">
        <v>330</v>
      </c>
      <c r="C101" s="2" t="s">
        <v>779</v>
      </c>
      <c r="D101" s="2" t="s">
        <v>780</v>
      </c>
      <c r="E101" s="2" t="s">
        <v>781</v>
      </c>
      <c r="F101" s="2">
        <v>1</v>
      </c>
      <c r="G101" s="2">
        <v>1</v>
      </c>
      <c r="H101" s="2" t="s">
        <v>67</v>
      </c>
      <c r="I101" s="2">
        <v>0</v>
      </c>
      <c r="J101" s="11"/>
      <c r="K101" s="11">
        <v>1</v>
      </c>
      <c r="L101" s="11"/>
      <c r="M101" s="11"/>
      <c r="N101" s="11"/>
      <c r="O101" s="2"/>
      <c r="P101" s="2"/>
      <c r="Q101" s="2"/>
      <c r="R101" s="2"/>
      <c r="S101" s="2"/>
      <c r="T101" s="2"/>
      <c r="U101" s="2"/>
      <c r="V101" s="2"/>
      <c r="W101" s="2"/>
      <c r="X101" s="2"/>
      <c r="Y101" s="2"/>
      <c r="Z101" s="2"/>
      <c r="AA101" s="26">
        <f t="shared" si="3"/>
        <v>1</v>
      </c>
      <c r="AB101" s="10">
        <f t="shared" si="2"/>
        <v>1</v>
      </c>
    </row>
    <row r="102" spans="2:28" ht="15.75" customHeight="1">
      <c r="B102" s="2" t="s">
        <v>330</v>
      </c>
      <c r="C102" s="2" t="s">
        <v>782</v>
      </c>
      <c r="D102" s="2" t="s">
        <v>783</v>
      </c>
      <c r="E102" s="2" t="s">
        <v>784</v>
      </c>
      <c r="F102" s="2">
        <v>2</v>
      </c>
      <c r="G102" s="2">
        <v>2</v>
      </c>
      <c r="H102" s="2" t="s">
        <v>67</v>
      </c>
      <c r="I102" s="2">
        <v>0</v>
      </c>
      <c r="J102" s="11">
        <v>1</v>
      </c>
      <c r="K102" s="11"/>
      <c r="L102" s="11">
        <v>1</v>
      </c>
      <c r="M102" s="11"/>
      <c r="N102" s="11"/>
      <c r="O102" s="2"/>
      <c r="P102" s="2"/>
      <c r="Q102" s="2"/>
      <c r="R102" s="2"/>
      <c r="S102" s="2"/>
      <c r="T102" s="2"/>
      <c r="U102" s="2"/>
      <c r="V102" s="2"/>
      <c r="W102" s="2"/>
      <c r="X102" s="2"/>
      <c r="Y102" s="2"/>
      <c r="Z102" s="2"/>
      <c r="AA102" s="26">
        <f t="shared" si="3"/>
        <v>2</v>
      </c>
      <c r="AB102" s="10">
        <f t="shared" si="2"/>
        <v>2</v>
      </c>
    </row>
    <row r="103" spans="2:28" ht="15.75" customHeight="1">
      <c r="B103" s="2" t="s">
        <v>330</v>
      </c>
      <c r="C103" s="2" t="s">
        <v>785</v>
      </c>
      <c r="D103" s="2" t="s">
        <v>786</v>
      </c>
      <c r="E103" s="2" t="s">
        <v>787</v>
      </c>
      <c r="F103" s="2">
        <v>1</v>
      </c>
      <c r="G103" s="2">
        <v>1</v>
      </c>
      <c r="H103" s="2" t="s">
        <v>67</v>
      </c>
      <c r="I103" s="2">
        <v>0</v>
      </c>
      <c r="J103" s="11"/>
      <c r="K103" s="11">
        <v>1</v>
      </c>
      <c r="L103" s="11"/>
      <c r="M103" s="11"/>
      <c r="N103" s="11"/>
      <c r="O103" s="2"/>
      <c r="P103" s="2"/>
      <c r="Q103" s="2"/>
      <c r="R103" s="2"/>
      <c r="S103" s="2"/>
      <c r="T103" s="2"/>
      <c r="U103" s="2"/>
      <c r="V103" s="2"/>
      <c r="W103" s="2"/>
      <c r="X103" s="2"/>
      <c r="Y103" s="2"/>
      <c r="Z103" s="2"/>
      <c r="AA103" s="26">
        <f t="shared" si="3"/>
        <v>1</v>
      </c>
      <c r="AB103" s="10">
        <f t="shared" si="2"/>
        <v>1</v>
      </c>
    </row>
    <row r="104" spans="2:28" ht="15.75" customHeight="1">
      <c r="B104" s="2" t="s">
        <v>330</v>
      </c>
      <c r="C104" s="2" t="s">
        <v>788</v>
      </c>
      <c r="D104" s="2" t="s">
        <v>789</v>
      </c>
      <c r="E104" s="2" t="s">
        <v>790</v>
      </c>
      <c r="F104" s="2">
        <v>1</v>
      </c>
      <c r="G104" s="2">
        <v>1</v>
      </c>
      <c r="H104" s="2" t="s">
        <v>67</v>
      </c>
      <c r="I104" s="2">
        <v>0</v>
      </c>
      <c r="J104" s="11">
        <v>1</v>
      </c>
      <c r="K104" s="11"/>
      <c r="L104" s="11"/>
      <c r="M104" s="11"/>
      <c r="N104" s="11"/>
      <c r="O104" s="2"/>
      <c r="P104" s="2"/>
      <c r="Q104" s="2"/>
      <c r="R104" s="2"/>
      <c r="S104" s="2"/>
      <c r="T104" s="2"/>
      <c r="U104" s="2"/>
      <c r="V104" s="2"/>
      <c r="W104" s="2"/>
      <c r="X104" s="2"/>
      <c r="Y104" s="2"/>
      <c r="Z104" s="2"/>
      <c r="AA104" s="26">
        <f t="shared" si="3"/>
        <v>1</v>
      </c>
      <c r="AB104" s="10">
        <f t="shared" si="2"/>
        <v>1</v>
      </c>
    </row>
    <row r="105" spans="2:28" ht="15.75" customHeight="1">
      <c r="B105" s="2" t="s">
        <v>330</v>
      </c>
      <c r="C105" s="2" t="s">
        <v>791</v>
      </c>
      <c r="D105" s="2" t="s">
        <v>792</v>
      </c>
      <c r="E105" s="2" t="s">
        <v>793</v>
      </c>
      <c r="F105" s="2">
        <v>4</v>
      </c>
      <c r="G105" s="2">
        <v>4</v>
      </c>
      <c r="H105" s="2" t="s">
        <v>67</v>
      </c>
      <c r="I105" s="2">
        <v>0</v>
      </c>
      <c r="J105" s="11"/>
      <c r="K105" s="11"/>
      <c r="L105" s="11">
        <v>2</v>
      </c>
      <c r="M105" s="11">
        <v>1</v>
      </c>
      <c r="N105" s="11">
        <v>1</v>
      </c>
      <c r="O105" s="2"/>
      <c r="P105" s="2"/>
      <c r="Q105" s="2"/>
      <c r="R105" s="2"/>
      <c r="S105" s="2"/>
      <c r="T105" s="2"/>
      <c r="U105" s="2"/>
      <c r="V105" s="2"/>
      <c r="W105" s="2"/>
      <c r="X105" s="2"/>
      <c r="Y105" s="2"/>
      <c r="Z105" s="2"/>
      <c r="AA105" s="26">
        <f t="shared" si="3"/>
        <v>4</v>
      </c>
      <c r="AB105" s="10">
        <f t="shared" si="2"/>
        <v>4</v>
      </c>
    </row>
    <row r="106" spans="2:28" ht="15.75" customHeight="1">
      <c r="B106" s="2" t="s">
        <v>330</v>
      </c>
      <c r="C106" s="2" t="s">
        <v>794</v>
      </c>
      <c r="D106" s="2" t="s">
        <v>795</v>
      </c>
      <c r="E106" s="2" t="s">
        <v>796</v>
      </c>
      <c r="F106" s="2">
        <v>1</v>
      </c>
      <c r="G106" s="2">
        <v>1</v>
      </c>
      <c r="H106" s="2" t="s">
        <v>67</v>
      </c>
      <c r="I106" s="2">
        <v>0</v>
      </c>
      <c r="J106" s="11"/>
      <c r="K106" s="11">
        <v>1</v>
      </c>
      <c r="L106" s="11"/>
      <c r="M106" s="11"/>
      <c r="N106" s="11"/>
      <c r="O106" s="2"/>
      <c r="P106" s="2"/>
      <c r="Q106" s="2"/>
      <c r="R106" s="2"/>
      <c r="S106" s="2"/>
      <c r="T106" s="2"/>
      <c r="U106" s="2"/>
      <c r="V106" s="2"/>
      <c r="W106" s="2"/>
      <c r="X106" s="2"/>
      <c r="Y106" s="2"/>
      <c r="Z106" s="2"/>
      <c r="AA106" s="26">
        <f t="shared" si="3"/>
        <v>1</v>
      </c>
      <c r="AB106" s="10">
        <f t="shared" si="2"/>
        <v>1</v>
      </c>
    </row>
    <row r="107" spans="2:28" ht="15.75" customHeight="1">
      <c r="B107" s="2" t="s">
        <v>330</v>
      </c>
      <c r="C107" s="2" t="s">
        <v>797</v>
      </c>
      <c r="D107" s="2" t="s">
        <v>798</v>
      </c>
      <c r="E107" s="2" t="s">
        <v>799</v>
      </c>
      <c r="F107" s="2">
        <v>2</v>
      </c>
      <c r="G107" s="2">
        <v>2</v>
      </c>
      <c r="H107" s="2" t="s">
        <v>62</v>
      </c>
      <c r="I107" s="2">
        <v>0</v>
      </c>
      <c r="J107" s="11"/>
      <c r="K107" s="11">
        <v>1</v>
      </c>
      <c r="L107" s="11">
        <v>1</v>
      </c>
      <c r="M107" s="11"/>
      <c r="N107" s="11"/>
      <c r="O107" s="2"/>
      <c r="P107" s="2"/>
      <c r="Q107" s="2"/>
      <c r="R107" s="2"/>
      <c r="S107" s="2"/>
      <c r="T107" s="2"/>
      <c r="U107" s="2"/>
      <c r="V107" s="2"/>
      <c r="W107" s="2"/>
      <c r="X107" s="2"/>
      <c r="Y107" s="2"/>
      <c r="Z107" s="2"/>
      <c r="AA107" s="26">
        <f t="shared" si="3"/>
        <v>2</v>
      </c>
      <c r="AB107" s="10">
        <f t="shared" si="2"/>
        <v>2</v>
      </c>
    </row>
    <row r="108" spans="2:28" ht="15.75" customHeight="1">
      <c r="B108" s="2" t="s">
        <v>330</v>
      </c>
      <c r="C108" s="2" t="s">
        <v>800</v>
      </c>
      <c r="D108" s="2" t="s">
        <v>801</v>
      </c>
      <c r="E108" s="2" t="s">
        <v>802</v>
      </c>
      <c r="F108" s="2">
        <v>1</v>
      </c>
      <c r="G108" s="2">
        <v>1</v>
      </c>
      <c r="H108" s="2" t="s">
        <v>62</v>
      </c>
      <c r="I108" s="2">
        <v>0</v>
      </c>
      <c r="J108" s="11">
        <v>1</v>
      </c>
      <c r="K108" s="11"/>
      <c r="L108" s="11"/>
      <c r="M108" s="11"/>
      <c r="N108" s="11"/>
      <c r="O108" s="2"/>
      <c r="P108" s="2"/>
      <c r="Q108" s="2"/>
      <c r="R108" s="2"/>
      <c r="S108" s="2"/>
      <c r="T108" s="2"/>
      <c r="U108" s="2"/>
      <c r="V108" s="2"/>
      <c r="W108" s="2"/>
      <c r="X108" s="2"/>
      <c r="Y108" s="2"/>
      <c r="Z108" s="2"/>
      <c r="AA108" s="26">
        <f t="shared" si="3"/>
        <v>1</v>
      </c>
      <c r="AB108" s="10">
        <f t="shared" si="2"/>
        <v>1</v>
      </c>
    </row>
    <row r="109" spans="2:28" ht="15.75" customHeight="1">
      <c r="B109" s="2" t="s">
        <v>330</v>
      </c>
      <c r="C109" s="2" t="s">
        <v>803</v>
      </c>
      <c r="D109" s="4" t="s">
        <v>804</v>
      </c>
      <c r="E109" s="2" t="s">
        <v>805</v>
      </c>
      <c r="F109" s="2">
        <v>1</v>
      </c>
      <c r="G109" s="2">
        <v>1</v>
      </c>
      <c r="H109" s="2" t="s">
        <v>67</v>
      </c>
      <c r="I109" s="2">
        <v>0</v>
      </c>
      <c r="J109" s="11"/>
      <c r="K109" s="11"/>
      <c r="L109" s="11">
        <v>1</v>
      </c>
      <c r="M109" s="11"/>
      <c r="N109" s="11"/>
      <c r="O109" s="2"/>
      <c r="P109" s="2"/>
      <c r="Q109" s="2"/>
      <c r="R109" s="2"/>
      <c r="S109" s="2"/>
      <c r="T109" s="2"/>
      <c r="U109" s="2"/>
      <c r="V109" s="2"/>
      <c r="W109" s="2"/>
      <c r="X109" s="2"/>
      <c r="Y109" s="2"/>
      <c r="Z109" s="2"/>
      <c r="AA109" s="26">
        <f t="shared" si="3"/>
        <v>1</v>
      </c>
      <c r="AB109" s="10">
        <f t="shared" si="2"/>
        <v>1</v>
      </c>
    </row>
    <row r="110" spans="2:28" ht="15.75" customHeight="1">
      <c r="B110" s="2" t="s">
        <v>330</v>
      </c>
      <c r="C110" s="2" t="s">
        <v>806</v>
      </c>
      <c r="D110" s="4" t="s">
        <v>807</v>
      </c>
      <c r="E110" s="2" t="s">
        <v>808</v>
      </c>
      <c r="F110" s="2">
        <v>3</v>
      </c>
      <c r="G110" s="2">
        <v>2</v>
      </c>
      <c r="H110" s="2" t="s">
        <v>62</v>
      </c>
      <c r="I110" s="2">
        <v>0</v>
      </c>
      <c r="J110" s="11">
        <v>1</v>
      </c>
      <c r="K110" s="11">
        <v>1</v>
      </c>
      <c r="L110" s="11">
        <v>1</v>
      </c>
      <c r="M110" s="11"/>
      <c r="N110" s="11"/>
      <c r="O110" s="2"/>
      <c r="P110" s="2"/>
      <c r="Q110" s="2"/>
      <c r="R110" s="2"/>
      <c r="S110" s="2"/>
      <c r="T110" s="2"/>
      <c r="U110" s="2"/>
      <c r="V110" s="2"/>
      <c r="W110" s="2"/>
      <c r="X110" s="2"/>
      <c r="Y110" s="2"/>
      <c r="Z110" s="2"/>
      <c r="AA110" s="26">
        <f t="shared" si="3"/>
        <v>3</v>
      </c>
      <c r="AB110" s="10">
        <f t="shared" si="2"/>
        <v>3</v>
      </c>
    </row>
    <row r="111" spans="2:28" ht="15.75" customHeight="1">
      <c r="B111" s="2" t="s">
        <v>330</v>
      </c>
      <c r="C111" s="2" t="s">
        <v>809</v>
      </c>
      <c r="D111" s="4" t="s">
        <v>810</v>
      </c>
      <c r="E111" s="2" t="s">
        <v>811</v>
      </c>
      <c r="F111" s="2">
        <v>1</v>
      </c>
      <c r="G111" s="2">
        <v>1</v>
      </c>
      <c r="H111" s="2" t="s">
        <v>67</v>
      </c>
      <c r="I111" s="2">
        <v>0</v>
      </c>
      <c r="J111" s="11"/>
      <c r="K111" s="11">
        <v>1</v>
      </c>
      <c r="L111" s="11"/>
      <c r="M111" s="11"/>
      <c r="N111" s="11"/>
      <c r="O111" s="2"/>
      <c r="P111" s="2"/>
      <c r="Q111" s="2"/>
      <c r="R111" s="2"/>
      <c r="S111" s="2"/>
      <c r="T111" s="2"/>
      <c r="U111" s="2"/>
      <c r="V111" s="2"/>
      <c r="W111" s="2"/>
      <c r="X111" s="2"/>
      <c r="Y111" s="2"/>
      <c r="Z111" s="2"/>
      <c r="AA111" s="26">
        <f t="shared" si="3"/>
        <v>1</v>
      </c>
      <c r="AB111" s="10">
        <f t="shared" si="2"/>
        <v>1</v>
      </c>
    </row>
    <row r="112" spans="2:28" ht="15.75" customHeight="1">
      <c r="B112" s="2" t="s">
        <v>330</v>
      </c>
      <c r="C112" s="2" t="s">
        <v>812</v>
      </c>
      <c r="D112" s="4" t="s">
        <v>813</v>
      </c>
      <c r="E112" s="2" t="s">
        <v>814</v>
      </c>
      <c r="F112" s="2">
        <v>1</v>
      </c>
      <c r="G112" s="2">
        <v>1</v>
      </c>
      <c r="H112" s="2" t="s">
        <v>67</v>
      </c>
      <c r="I112" s="2">
        <v>0</v>
      </c>
      <c r="J112" s="11"/>
      <c r="K112" s="11"/>
      <c r="L112" s="11">
        <v>1</v>
      </c>
      <c r="M112" s="11"/>
      <c r="N112" s="11"/>
      <c r="O112" s="2"/>
      <c r="P112" s="2"/>
      <c r="Q112" s="2"/>
      <c r="R112" s="2"/>
      <c r="S112" s="2"/>
      <c r="T112" s="2"/>
      <c r="U112" s="2"/>
      <c r="V112" s="2"/>
      <c r="W112" s="2"/>
      <c r="X112" s="2"/>
      <c r="Y112" s="2"/>
      <c r="Z112" s="2"/>
      <c r="AA112" s="26">
        <f t="shared" si="3"/>
        <v>1</v>
      </c>
      <c r="AB112" s="10">
        <f t="shared" si="2"/>
        <v>1</v>
      </c>
    </row>
    <row r="113" spans="2:28" ht="15.75" customHeight="1">
      <c r="B113" s="2" t="s">
        <v>330</v>
      </c>
      <c r="C113" s="2" t="s">
        <v>815</v>
      </c>
      <c r="D113" s="4" t="s">
        <v>816</v>
      </c>
      <c r="E113" s="2" t="s">
        <v>817</v>
      </c>
      <c r="F113" s="2">
        <v>1</v>
      </c>
      <c r="G113" s="2">
        <v>1</v>
      </c>
      <c r="H113" s="2" t="s">
        <v>67</v>
      </c>
      <c r="I113" s="2">
        <v>0</v>
      </c>
      <c r="J113" s="11"/>
      <c r="K113" s="11">
        <v>1</v>
      </c>
      <c r="L113" s="11"/>
      <c r="M113" s="11"/>
      <c r="N113" s="11"/>
      <c r="O113" s="2"/>
      <c r="P113" s="2"/>
      <c r="Q113" s="2"/>
      <c r="R113" s="2"/>
      <c r="S113" s="2"/>
      <c r="T113" s="2"/>
      <c r="U113" s="2"/>
      <c r="V113" s="2"/>
      <c r="W113" s="2"/>
      <c r="X113" s="2"/>
      <c r="Y113" s="2"/>
      <c r="Z113" s="2"/>
      <c r="AA113" s="26">
        <f t="shared" si="3"/>
        <v>1</v>
      </c>
      <c r="AB113" s="10">
        <f t="shared" si="2"/>
        <v>1</v>
      </c>
    </row>
    <row r="114" spans="2:28" ht="15.75" customHeight="1">
      <c r="B114" s="2" t="s">
        <v>330</v>
      </c>
      <c r="C114" s="2" t="s">
        <v>818</v>
      </c>
      <c r="D114" s="4" t="s">
        <v>819</v>
      </c>
      <c r="E114" s="4" t="s">
        <v>820</v>
      </c>
      <c r="F114" s="2">
        <v>1</v>
      </c>
      <c r="G114" s="2">
        <v>1</v>
      </c>
      <c r="H114" s="2" t="s">
        <v>67</v>
      </c>
      <c r="I114" s="2">
        <v>0</v>
      </c>
      <c r="J114" s="11">
        <v>1</v>
      </c>
      <c r="K114" s="11"/>
      <c r="L114" s="11"/>
      <c r="M114" s="11"/>
      <c r="N114" s="11"/>
      <c r="O114" s="2"/>
      <c r="P114" s="2"/>
      <c r="Q114" s="2"/>
      <c r="R114" s="2"/>
      <c r="S114" s="2"/>
      <c r="T114" s="2"/>
      <c r="U114" s="2"/>
      <c r="V114" s="2"/>
      <c r="W114" s="2"/>
      <c r="X114" s="2"/>
      <c r="Y114" s="2"/>
      <c r="Z114" s="2"/>
      <c r="AA114" s="26">
        <f t="shared" si="3"/>
        <v>1</v>
      </c>
      <c r="AB114" s="10">
        <f t="shared" si="2"/>
        <v>1</v>
      </c>
    </row>
    <row r="115" spans="2:28" ht="15.75" customHeight="1">
      <c r="B115" s="2" t="s">
        <v>330</v>
      </c>
      <c r="C115" s="2" t="s">
        <v>821</v>
      </c>
      <c r="D115" s="4" t="s">
        <v>822</v>
      </c>
      <c r="E115" s="2" t="s">
        <v>823</v>
      </c>
      <c r="F115" s="2">
        <v>1</v>
      </c>
      <c r="G115" s="2">
        <v>1</v>
      </c>
      <c r="H115" s="2" t="s">
        <v>67</v>
      </c>
      <c r="I115" s="2">
        <v>0</v>
      </c>
      <c r="J115" s="11">
        <v>1</v>
      </c>
      <c r="K115" s="11"/>
      <c r="L115" s="11"/>
      <c r="M115" s="11"/>
      <c r="N115" s="11"/>
      <c r="O115" s="2"/>
      <c r="P115" s="2"/>
      <c r="Q115" s="2"/>
      <c r="R115" s="2"/>
      <c r="S115" s="2"/>
      <c r="T115" s="2"/>
      <c r="U115" s="2"/>
      <c r="V115" s="2"/>
      <c r="W115" s="2"/>
      <c r="X115" s="2"/>
      <c r="Y115" s="2"/>
      <c r="Z115" s="2"/>
      <c r="AA115" s="26">
        <f t="shared" si="3"/>
        <v>1</v>
      </c>
      <c r="AB115" s="10">
        <f t="shared" si="2"/>
        <v>1</v>
      </c>
    </row>
    <row r="116" spans="2:28" ht="15.75" customHeight="1">
      <c r="B116" s="2" t="s">
        <v>330</v>
      </c>
      <c r="C116" s="2" t="s">
        <v>824</v>
      </c>
      <c r="D116" s="4" t="s">
        <v>825</v>
      </c>
      <c r="E116" s="2" t="s">
        <v>826</v>
      </c>
      <c r="F116" s="2">
        <v>1</v>
      </c>
      <c r="G116" s="2">
        <v>1</v>
      </c>
      <c r="H116" s="2" t="s">
        <v>67</v>
      </c>
      <c r="I116" s="2">
        <v>0</v>
      </c>
      <c r="J116" s="11">
        <v>1</v>
      </c>
      <c r="K116" s="11"/>
      <c r="L116" s="11"/>
      <c r="M116" s="11"/>
      <c r="N116" s="11"/>
      <c r="O116" s="2"/>
      <c r="P116" s="2"/>
      <c r="Q116" s="2"/>
      <c r="R116" s="2"/>
      <c r="S116" s="2"/>
      <c r="T116" s="2"/>
      <c r="U116" s="2"/>
      <c r="V116" s="2"/>
      <c r="W116" s="2"/>
      <c r="X116" s="2"/>
      <c r="Y116" s="2"/>
      <c r="Z116" s="2"/>
      <c r="AA116" s="26">
        <f t="shared" si="3"/>
        <v>1</v>
      </c>
      <c r="AB116" s="10">
        <f t="shared" si="2"/>
        <v>1</v>
      </c>
    </row>
    <row r="117" spans="2:28" ht="15.75" customHeight="1">
      <c r="B117" s="2" t="s">
        <v>330</v>
      </c>
      <c r="C117" s="2" t="s">
        <v>827</v>
      </c>
      <c r="D117" s="4" t="s">
        <v>828</v>
      </c>
      <c r="E117" s="2" t="s">
        <v>829</v>
      </c>
      <c r="F117" s="2">
        <v>1</v>
      </c>
      <c r="G117" s="2">
        <v>1</v>
      </c>
      <c r="H117" s="2" t="s">
        <v>62</v>
      </c>
      <c r="I117" s="2">
        <v>0</v>
      </c>
      <c r="J117" s="11">
        <v>1</v>
      </c>
      <c r="K117" s="11"/>
      <c r="L117" s="11"/>
      <c r="M117" s="11"/>
      <c r="N117" s="11"/>
      <c r="O117" s="2"/>
      <c r="P117" s="2"/>
      <c r="Q117" s="2"/>
      <c r="R117" s="2"/>
      <c r="S117" s="2"/>
      <c r="T117" s="2"/>
      <c r="U117" s="2"/>
      <c r="V117" s="2"/>
      <c r="W117" s="2"/>
      <c r="X117" s="2"/>
      <c r="Y117" s="2"/>
      <c r="Z117" s="2"/>
      <c r="AA117" s="26">
        <f t="shared" si="3"/>
        <v>1</v>
      </c>
      <c r="AB117" s="10">
        <f t="shared" si="2"/>
        <v>1</v>
      </c>
    </row>
    <row r="118" spans="2:28" ht="15.75" customHeight="1">
      <c r="B118" s="2" t="s">
        <v>330</v>
      </c>
      <c r="C118" s="2" t="s">
        <v>830</v>
      </c>
      <c r="D118" s="4" t="s">
        <v>831</v>
      </c>
      <c r="E118" s="2" t="s">
        <v>832</v>
      </c>
      <c r="F118" s="2">
        <v>1</v>
      </c>
      <c r="G118" s="2">
        <v>1</v>
      </c>
      <c r="H118" s="2" t="s">
        <v>62</v>
      </c>
      <c r="I118" s="2">
        <v>0</v>
      </c>
      <c r="J118" s="11">
        <v>1</v>
      </c>
      <c r="K118" s="11"/>
      <c r="L118" s="11"/>
      <c r="M118" s="11"/>
      <c r="N118" s="11"/>
      <c r="O118" s="2"/>
      <c r="P118" s="2"/>
      <c r="Q118" s="2"/>
      <c r="R118" s="2"/>
      <c r="S118" s="2"/>
      <c r="T118" s="2"/>
      <c r="U118" s="2"/>
      <c r="V118" s="2"/>
      <c r="W118" s="2"/>
      <c r="X118" s="2"/>
      <c r="Y118" s="2"/>
      <c r="Z118" s="2"/>
      <c r="AA118" s="26">
        <f t="shared" si="3"/>
        <v>1</v>
      </c>
      <c r="AB118" s="10">
        <f t="shared" si="2"/>
        <v>1</v>
      </c>
    </row>
    <row r="119" spans="2:28" ht="15.75" customHeight="1">
      <c r="B119" s="2" t="s">
        <v>330</v>
      </c>
      <c r="C119" s="2" t="s">
        <v>833</v>
      </c>
      <c r="D119" s="4" t="s">
        <v>834</v>
      </c>
      <c r="E119" s="2" t="s">
        <v>835</v>
      </c>
      <c r="F119" s="2">
        <v>1</v>
      </c>
      <c r="G119" s="2">
        <v>1</v>
      </c>
      <c r="H119" s="2" t="s">
        <v>67</v>
      </c>
      <c r="I119" s="2">
        <v>0</v>
      </c>
      <c r="J119" s="11">
        <v>1</v>
      </c>
      <c r="K119" s="11"/>
      <c r="L119" s="11"/>
      <c r="M119" s="11"/>
      <c r="N119" s="11"/>
      <c r="O119" s="2"/>
      <c r="P119" s="2"/>
      <c r="Q119" s="2"/>
      <c r="R119" s="2"/>
      <c r="S119" s="2"/>
      <c r="T119" s="2"/>
      <c r="U119" s="2"/>
      <c r="V119" s="2"/>
      <c r="W119" s="2"/>
      <c r="X119" s="2"/>
      <c r="Y119" s="2"/>
      <c r="Z119" s="2"/>
      <c r="AA119" s="26">
        <f t="shared" si="3"/>
        <v>1</v>
      </c>
      <c r="AB119" s="10">
        <f t="shared" si="2"/>
        <v>1</v>
      </c>
    </row>
    <row r="120" spans="2:28" ht="15.75" customHeight="1">
      <c r="B120" s="2" t="s">
        <v>117</v>
      </c>
      <c r="C120" s="2" t="s">
        <v>836</v>
      </c>
      <c r="D120" s="2" t="s">
        <v>837</v>
      </c>
      <c r="E120" s="2" t="s">
        <v>838</v>
      </c>
      <c r="F120" s="2">
        <v>1</v>
      </c>
      <c r="G120" s="2">
        <v>1</v>
      </c>
      <c r="H120" s="2" t="s">
        <v>67</v>
      </c>
      <c r="I120" s="2">
        <v>0</v>
      </c>
      <c r="J120" s="11"/>
      <c r="K120" s="11"/>
      <c r="L120" s="11">
        <v>1</v>
      </c>
      <c r="M120" s="11"/>
      <c r="N120" s="11"/>
      <c r="O120" s="2"/>
      <c r="P120" s="2"/>
      <c r="Q120" s="2"/>
      <c r="R120" s="2"/>
      <c r="S120" s="2"/>
      <c r="T120" s="2"/>
      <c r="U120" s="2"/>
      <c r="V120" s="2"/>
      <c r="W120" s="2"/>
      <c r="X120" s="2"/>
      <c r="Y120" s="2"/>
      <c r="Z120" s="2"/>
      <c r="AA120" s="26">
        <f t="shared" si="3"/>
        <v>1</v>
      </c>
      <c r="AB120" s="10">
        <f t="shared" si="2"/>
        <v>1</v>
      </c>
    </row>
    <row r="121" spans="2:28" ht="15.75" customHeight="1">
      <c r="B121" s="2" t="s">
        <v>117</v>
      </c>
      <c r="C121" s="2" t="s">
        <v>839</v>
      </c>
      <c r="D121" s="2" t="s">
        <v>840</v>
      </c>
      <c r="E121" s="2" t="s">
        <v>841</v>
      </c>
      <c r="F121" s="2">
        <v>1</v>
      </c>
      <c r="G121" s="2">
        <v>1</v>
      </c>
      <c r="H121" s="2" t="s">
        <v>67</v>
      </c>
      <c r="I121" s="2">
        <v>0</v>
      </c>
      <c r="J121" s="11"/>
      <c r="K121" s="11">
        <v>1</v>
      </c>
      <c r="L121" s="11"/>
      <c r="M121" s="11"/>
      <c r="N121" s="11"/>
      <c r="O121" s="2"/>
      <c r="P121" s="2"/>
      <c r="Q121" s="2"/>
      <c r="R121" s="2"/>
      <c r="S121" s="2"/>
      <c r="T121" s="2"/>
      <c r="U121" s="2"/>
      <c r="V121" s="2"/>
      <c r="W121" s="2"/>
      <c r="X121" s="2"/>
      <c r="Y121" s="2"/>
      <c r="Z121" s="2"/>
      <c r="AA121" s="26">
        <f t="shared" si="3"/>
        <v>1</v>
      </c>
      <c r="AB121" s="10">
        <f t="shared" si="2"/>
        <v>1</v>
      </c>
    </row>
    <row r="122" spans="2:28" ht="15.75" customHeight="1">
      <c r="B122" s="2" t="s">
        <v>117</v>
      </c>
      <c r="C122" s="2" t="s">
        <v>842</v>
      </c>
      <c r="D122" s="2" t="s">
        <v>843</v>
      </c>
      <c r="E122" s="2" t="s">
        <v>844</v>
      </c>
      <c r="F122" s="2">
        <v>1</v>
      </c>
      <c r="G122" s="2">
        <v>1</v>
      </c>
      <c r="H122" s="2" t="s">
        <v>67</v>
      </c>
      <c r="I122" s="2">
        <v>0</v>
      </c>
      <c r="J122" s="11"/>
      <c r="K122" s="11">
        <v>1</v>
      </c>
      <c r="L122" s="11"/>
      <c r="M122" s="11"/>
      <c r="N122" s="11"/>
      <c r="O122" s="2"/>
      <c r="P122" s="2"/>
      <c r="Q122" s="2"/>
      <c r="R122" s="2"/>
      <c r="S122" s="2"/>
      <c r="T122" s="2"/>
      <c r="U122" s="2"/>
      <c r="V122" s="2"/>
      <c r="W122" s="2"/>
      <c r="X122" s="2"/>
      <c r="Y122" s="2"/>
      <c r="Z122" s="2"/>
      <c r="AA122" s="26">
        <f t="shared" si="3"/>
        <v>1</v>
      </c>
      <c r="AB122" s="10">
        <f t="shared" si="2"/>
        <v>1</v>
      </c>
    </row>
    <row r="123" spans="2:28" ht="15.75" customHeight="1">
      <c r="B123" s="2" t="s">
        <v>117</v>
      </c>
      <c r="C123" s="2" t="s">
        <v>845</v>
      </c>
      <c r="D123" s="2" t="s">
        <v>846</v>
      </c>
      <c r="E123" s="2" t="s">
        <v>847</v>
      </c>
      <c r="F123" s="2">
        <v>3</v>
      </c>
      <c r="G123" s="2">
        <v>3</v>
      </c>
      <c r="H123" s="2" t="s">
        <v>67</v>
      </c>
      <c r="I123" s="2">
        <v>0</v>
      </c>
      <c r="J123" s="11"/>
      <c r="K123" s="11"/>
      <c r="L123" s="11">
        <v>1</v>
      </c>
      <c r="M123" s="11">
        <v>1</v>
      </c>
      <c r="N123" s="11">
        <v>1</v>
      </c>
      <c r="O123" s="2"/>
      <c r="P123" s="2"/>
      <c r="Q123" s="2"/>
      <c r="R123" s="2"/>
      <c r="S123" s="2"/>
      <c r="T123" s="2"/>
      <c r="U123" s="2"/>
      <c r="V123" s="2"/>
      <c r="W123" s="2"/>
      <c r="X123" s="2"/>
      <c r="Y123" s="2"/>
      <c r="Z123" s="2"/>
      <c r="AA123" s="26">
        <f t="shared" si="3"/>
        <v>3</v>
      </c>
      <c r="AB123" s="10">
        <f t="shared" si="2"/>
        <v>3</v>
      </c>
    </row>
    <row r="124" spans="2:28" ht="15.75" customHeight="1">
      <c r="B124" s="2" t="s">
        <v>117</v>
      </c>
      <c r="C124" s="2" t="s">
        <v>848</v>
      </c>
      <c r="D124" s="2" t="s">
        <v>849</v>
      </c>
      <c r="E124" s="2" t="s">
        <v>850</v>
      </c>
      <c r="F124" s="2">
        <v>1</v>
      </c>
      <c r="G124" s="2">
        <v>1</v>
      </c>
      <c r="H124" s="2" t="s">
        <v>67</v>
      </c>
      <c r="I124" s="2">
        <v>0</v>
      </c>
      <c r="J124" s="11"/>
      <c r="K124" s="11"/>
      <c r="L124" s="11">
        <v>1</v>
      </c>
      <c r="M124" s="11"/>
      <c r="N124" s="11"/>
      <c r="O124" s="2"/>
      <c r="P124" s="2"/>
      <c r="Q124" s="2"/>
      <c r="R124" s="2"/>
      <c r="S124" s="2"/>
      <c r="T124" s="2"/>
      <c r="U124" s="2"/>
      <c r="V124" s="2"/>
      <c r="W124" s="2"/>
      <c r="X124" s="2"/>
      <c r="Y124" s="2"/>
      <c r="Z124" s="2"/>
      <c r="AA124" s="26">
        <f t="shared" si="3"/>
        <v>1</v>
      </c>
      <c r="AB124" s="10">
        <f t="shared" si="2"/>
        <v>1</v>
      </c>
    </row>
    <row r="125" spans="2:28" ht="15.75" customHeight="1">
      <c r="B125" s="2" t="s">
        <v>117</v>
      </c>
      <c r="C125" s="2" t="s">
        <v>851</v>
      </c>
      <c r="D125" s="2" t="s">
        <v>852</v>
      </c>
      <c r="E125" s="2" t="s">
        <v>853</v>
      </c>
      <c r="F125" s="2">
        <v>1</v>
      </c>
      <c r="G125" s="2">
        <v>1</v>
      </c>
      <c r="H125" s="2" t="s">
        <v>62</v>
      </c>
      <c r="I125" s="2">
        <v>0</v>
      </c>
      <c r="J125" s="11">
        <v>1</v>
      </c>
      <c r="K125" s="11"/>
      <c r="L125" s="11"/>
      <c r="M125" s="11"/>
      <c r="N125" s="11"/>
      <c r="O125" s="2"/>
      <c r="P125" s="2"/>
      <c r="Q125" s="2"/>
      <c r="R125" s="2"/>
      <c r="S125" s="2"/>
      <c r="T125" s="2"/>
      <c r="U125" s="2"/>
      <c r="V125" s="2"/>
      <c r="W125" s="2"/>
      <c r="X125" s="2"/>
      <c r="Y125" s="2"/>
      <c r="Z125" s="2"/>
      <c r="AA125" s="26">
        <f t="shared" si="3"/>
        <v>1</v>
      </c>
      <c r="AB125" s="10">
        <f t="shared" si="2"/>
        <v>1</v>
      </c>
    </row>
    <row r="126" spans="2:28" ht="15.75" customHeight="1">
      <c r="B126" s="2" t="s">
        <v>117</v>
      </c>
      <c r="C126" s="2" t="s">
        <v>854</v>
      </c>
      <c r="D126" s="4" t="s">
        <v>855</v>
      </c>
      <c r="E126" s="2" t="s">
        <v>856</v>
      </c>
      <c r="F126" s="2">
        <v>1</v>
      </c>
      <c r="G126" s="2">
        <v>1</v>
      </c>
      <c r="H126" s="2" t="s">
        <v>62</v>
      </c>
      <c r="I126" s="2">
        <v>0</v>
      </c>
      <c r="J126" s="11">
        <v>1</v>
      </c>
      <c r="K126" s="11"/>
      <c r="L126" s="11"/>
      <c r="M126" s="11"/>
      <c r="N126" s="11"/>
      <c r="O126" s="2"/>
      <c r="P126" s="2"/>
      <c r="Q126" s="2"/>
      <c r="R126" s="2"/>
      <c r="S126" s="2"/>
      <c r="T126" s="2"/>
      <c r="U126" s="2"/>
      <c r="V126" s="2"/>
      <c r="W126" s="2"/>
      <c r="X126" s="2"/>
      <c r="Y126" s="2"/>
      <c r="Z126" s="2"/>
      <c r="AA126" s="26">
        <f t="shared" si="3"/>
        <v>1</v>
      </c>
      <c r="AB126" s="10">
        <f t="shared" si="2"/>
        <v>1</v>
      </c>
    </row>
    <row r="127" spans="2:28" ht="15.75" customHeight="1">
      <c r="B127" s="2" t="s">
        <v>117</v>
      </c>
      <c r="C127" s="2" t="s">
        <v>857</v>
      </c>
      <c r="D127" s="4" t="s">
        <v>858</v>
      </c>
      <c r="E127" s="2" t="s">
        <v>859</v>
      </c>
      <c r="F127" s="2">
        <v>1</v>
      </c>
      <c r="G127" s="2">
        <v>1</v>
      </c>
      <c r="H127" s="2" t="s">
        <v>67</v>
      </c>
      <c r="I127" s="2">
        <v>0</v>
      </c>
      <c r="J127" s="11"/>
      <c r="K127" s="11"/>
      <c r="L127" s="11">
        <v>1</v>
      </c>
      <c r="M127" s="11"/>
      <c r="N127" s="11"/>
      <c r="O127" s="2"/>
      <c r="P127" s="2"/>
      <c r="Q127" s="2"/>
      <c r="R127" s="2"/>
      <c r="S127" s="2"/>
      <c r="T127" s="2"/>
      <c r="U127" s="2"/>
      <c r="V127" s="2"/>
      <c r="W127" s="2"/>
      <c r="X127" s="2"/>
      <c r="Y127" s="2"/>
      <c r="Z127" s="2"/>
      <c r="AA127" s="26">
        <f t="shared" si="3"/>
        <v>1</v>
      </c>
      <c r="AB127" s="10">
        <f t="shared" si="2"/>
        <v>1</v>
      </c>
    </row>
    <row r="128" spans="2:28" ht="15.75" customHeight="1">
      <c r="B128" s="2" t="s">
        <v>117</v>
      </c>
      <c r="C128" s="2" t="s">
        <v>860</v>
      </c>
      <c r="D128" s="4" t="s">
        <v>861</v>
      </c>
      <c r="E128" s="2" t="s">
        <v>862</v>
      </c>
      <c r="F128" s="2">
        <v>2</v>
      </c>
      <c r="G128" s="2">
        <v>2</v>
      </c>
      <c r="H128" s="2" t="s">
        <v>67</v>
      </c>
      <c r="I128" s="2">
        <v>0</v>
      </c>
      <c r="J128" s="11"/>
      <c r="K128" s="11">
        <v>1</v>
      </c>
      <c r="L128" s="11">
        <v>1</v>
      </c>
      <c r="M128" s="11"/>
      <c r="N128" s="11"/>
      <c r="O128" s="2"/>
      <c r="P128" s="2"/>
      <c r="Q128" s="2"/>
      <c r="R128" s="2"/>
      <c r="S128" s="2"/>
      <c r="T128" s="2"/>
      <c r="U128" s="2"/>
      <c r="V128" s="2"/>
      <c r="W128" s="2"/>
      <c r="X128" s="2"/>
      <c r="Y128" s="2"/>
      <c r="Z128" s="2"/>
      <c r="AA128" s="26">
        <f t="shared" si="3"/>
        <v>2</v>
      </c>
      <c r="AB128" s="10">
        <f t="shared" si="2"/>
        <v>2</v>
      </c>
    </row>
    <row r="129" spans="2:28" ht="15.75" customHeight="1">
      <c r="B129" s="2" t="s">
        <v>117</v>
      </c>
      <c r="C129" s="2" t="s">
        <v>863</v>
      </c>
      <c r="D129" s="4" t="s">
        <v>864</v>
      </c>
      <c r="E129" s="2" t="s">
        <v>865</v>
      </c>
      <c r="F129" s="2">
        <v>1</v>
      </c>
      <c r="G129" s="2">
        <v>1</v>
      </c>
      <c r="H129" s="2" t="s">
        <v>62</v>
      </c>
      <c r="I129" s="2">
        <v>0</v>
      </c>
      <c r="J129" s="11">
        <v>1</v>
      </c>
      <c r="K129" s="11"/>
      <c r="L129" s="11"/>
      <c r="M129" s="11"/>
      <c r="N129" s="11"/>
      <c r="O129" s="2"/>
      <c r="P129" s="2"/>
      <c r="Q129" s="2"/>
      <c r="R129" s="2"/>
      <c r="S129" s="2"/>
      <c r="T129" s="2"/>
      <c r="U129" s="2"/>
      <c r="V129" s="2"/>
      <c r="W129" s="2"/>
      <c r="X129" s="2"/>
      <c r="Y129" s="2"/>
      <c r="Z129" s="2"/>
      <c r="AA129" s="26">
        <f t="shared" si="3"/>
        <v>1</v>
      </c>
      <c r="AB129" s="10">
        <f t="shared" si="2"/>
        <v>1</v>
      </c>
    </row>
    <row r="130" spans="2:28" ht="15.75" customHeight="1">
      <c r="B130" s="2" t="s">
        <v>191</v>
      </c>
      <c r="C130" s="2" t="s">
        <v>866</v>
      </c>
      <c r="D130" s="2" t="s">
        <v>867</v>
      </c>
      <c r="E130" s="2" t="s">
        <v>868</v>
      </c>
      <c r="F130" s="2">
        <v>4</v>
      </c>
      <c r="G130" s="2">
        <v>4</v>
      </c>
      <c r="H130" s="2" t="s">
        <v>62</v>
      </c>
      <c r="I130" s="2">
        <v>0</v>
      </c>
      <c r="J130" s="11"/>
      <c r="K130" s="11"/>
      <c r="L130" s="11">
        <v>2</v>
      </c>
      <c r="M130" s="11">
        <v>1</v>
      </c>
      <c r="N130" s="11">
        <v>1</v>
      </c>
      <c r="O130" s="2"/>
      <c r="P130" s="2"/>
      <c r="Q130" s="2"/>
      <c r="R130" s="2"/>
      <c r="S130" s="2"/>
      <c r="T130" s="2"/>
      <c r="U130" s="2"/>
      <c r="V130" s="2"/>
      <c r="W130" s="2"/>
      <c r="X130" s="2"/>
      <c r="Y130" s="2"/>
      <c r="Z130" s="2"/>
      <c r="AA130" s="26">
        <f t="shared" si="3"/>
        <v>4</v>
      </c>
      <c r="AB130" s="10">
        <f t="shared" ref="AB130:AB193" si="4">SUM(J130:N130)</f>
        <v>4</v>
      </c>
    </row>
    <row r="131" spans="2:28" ht="15.75" customHeight="1">
      <c r="B131" s="2" t="s">
        <v>191</v>
      </c>
      <c r="C131" s="2" t="s">
        <v>869</v>
      </c>
      <c r="D131" s="2" t="s">
        <v>870</v>
      </c>
      <c r="E131" s="2" t="s">
        <v>871</v>
      </c>
      <c r="F131" s="2">
        <v>1</v>
      </c>
      <c r="G131" s="2">
        <v>1</v>
      </c>
      <c r="H131" s="2" t="s">
        <v>62</v>
      </c>
      <c r="I131" s="2">
        <v>0</v>
      </c>
      <c r="J131" s="11"/>
      <c r="K131" s="11"/>
      <c r="L131" s="11">
        <v>1</v>
      </c>
      <c r="M131" s="11"/>
      <c r="N131" s="11"/>
      <c r="O131" s="2"/>
      <c r="P131" s="2"/>
      <c r="Q131" s="2"/>
      <c r="R131" s="2"/>
      <c r="S131" s="2"/>
      <c r="T131" s="2"/>
      <c r="U131" s="2"/>
      <c r="V131" s="2"/>
      <c r="W131" s="2"/>
      <c r="X131" s="2"/>
      <c r="Y131" s="2"/>
      <c r="Z131" s="2"/>
      <c r="AA131" s="26">
        <f t="shared" ref="AA131:AA194" si="5">SUM(I131:Y131)</f>
        <v>1</v>
      </c>
      <c r="AB131" s="10">
        <f t="shared" si="4"/>
        <v>1</v>
      </c>
    </row>
    <row r="132" spans="2:28" ht="15.75" customHeight="1">
      <c r="B132" s="2" t="s">
        <v>191</v>
      </c>
      <c r="C132" s="2" t="s">
        <v>872</v>
      </c>
      <c r="D132" s="2" t="s">
        <v>873</v>
      </c>
      <c r="E132" s="2" t="s">
        <v>874</v>
      </c>
      <c r="F132" s="2">
        <v>2</v>
      </c>
      <c r="G132" s="2">
        <v>1</v>
      </c>
      <c r="H132" s="2" t="s">
        <v>75</v>
      </c>
      <c r="I132" s="2">
        <v>1</v>
      </c>
      <c r="J132" s="11"/>
      <c r="K132" s="11"/>
      <c r="L132" s="11"/>
      <c r="M132" s="11"/>
      <c r="N132" s="11"/>
      <c r="O132" s="2"/>
      <c r="P132" s="2"/>
      <c r="Q132" s="2"/>
      <c r="R132" s="2"/>
      <c r="S132" s="2"/>
      <c r="T132" s="2"/>
      <c r="U132" s="2"/>
      <c r="V132" s="2"/>
      <c r="W132" s="2"/>
      <c r="X132" s="2"/>
      <c r="Y132" s="2"/>
      <c r="Z132" s="2"/>
      <c r="AA132" s="26">
        <f t="shared" si="5"/>
        <v>1</v>
      </c>
      <c r="AB132" s="10">
        <f t="shared" si="4"/>
        <v>0</v>
      </c>
    </row>
    <row r="133" spans="2:28" ht="15.75" customHeight="1">
      <c r="B133" s="2" t="s">
        <v>191</v>
      </c>
      <c r="C133" s="2" t="s">
        <v>875</v>
      </c>
      <c r="D133" s="2" t="s">
        <v>876</v>
      </c>
      <c r="E133" s="2" t="s">
        <v>877</v>
      </c>
      <c r="F133" s="2">
        <v>1</v>
      </c>
      <c r="G133" s="2">
        <v>1</v>
      </c>
      <c r="H133" s="2" t="s">
        <v>75</v>
      </c>
      <c r="I133" s="2">
        <v>1</v>
      </c>
      <c r="J133" s="11"/>
      <c r="K133" s="11"/>
      <c r="L133" s="11"/>
      <c r="M133" s="11"/>
      <c r="N133" s="11"/>
      <c r="O133" s="2"/>
      <c r="P133" s="2"/>
      <c r="Q133" s="2"/>
      <c r="R133" s="2"/>
      <c r="S133" s="2"/>
      <c r="T133" s="2"/>
      <c r="U133" s="2"/>
      <c r="V133" s="2"/>
      <c r="W133" s="2"/>
      <c r="X133" s="2"/>
      <c r="Y133" s="2"/>
      <c r="Z133" s="2"/>
      <c r="AA133" s="26">
        <f t="shared" si="5"/>
        <v>1</v>
      </c>
      <c r="AB133" s="10">
        <f t="shared" si="4"/>
        <v>0</v>
      </c>
    </row>
    <row r="134" spans="2:28" ht="15.75" customHeight="1">
      <c r="B134" s="2" t="s">
        <v>191</v>
      </c>
      <c r="C134" s="2" t="s">
        <v>878</v>
      </c>
      <c r="D134" s="4" t="s">
        <v>879</v>
      </c>
      <c r="E134" s="2" t="s">
        <v>880</v>
      </c>
      <c r="F134" s="2">
        <v>2</v>
      </c>
      <c r="G134" s="2">
        <v>2</v>
      </c>
      <c r="H134" s="2" t="s">
        <v>62</v>
      </c>
      <c r="I134" s="2">
        <v>0</v>
      </c>
      <c r="J134" s="11"/>
      <c r="K134" s="11"/>
      <c r="L134" s="11">
        <v>1</v>
      </c>
      <c r="M134" s="11">
        <v>1</v>
      </c>
      <c r="N134" s="11"/>
      <c r="O134" s="2"/>
      <c r="P134" s="2"/>
      <c r="Q134" s="2"/>
      <c r="R134" s="2"/>
      <c r="S134" s="2"/>
      <c r="T134" s="2"/>
      <c r="U134" s="2"/>
      <c r="V134" s="2"/>
      <c r="W134" s="2"/>
      <c r="X134" s="2"/>
      <c r="Y134" s="2"/>
      <c r="Z134" s="2"/>
      <c r="AA134" s="26">
        <f t="shared" si="5"/>
        <v>2</v>
      </c>
      <c r="AB134" s="10">
        <f t="shared" si="4"/>
        <v>2</v>
      </c>
    </row>
    <row r="135" spans="2:28" ht="15.75" customHeight="1">
      <c r="B135" s="2" t="s">
        <v>191</v>
      </c>
      <c r="C135" s="2" t="s">
        <v>881</v>
      </c>
      <c r="D135" s="4" t="s">
        <v>882</v>
      </c>
      <c r="E135" s="2" t="s">
        <v>594</v>
      </c>
      <c r="F135" s="2">
        <v>1</v>
      </c>
      <c r="G135" s="2">
        <v>1</v>
      </c>
      <c r="H135" s="2" t="s">
        <v>62</v>
      </c>
      <c r="I135" s="2">
        <v>0</v>
      </c>
      <c r="J135" s="11">
        <v>1</v>
      </c>
      <c r="K135" s="11"/>
      <c r="L135" s="11"/>
      <c r="M135" s="11"/>
      <c r="N135" s="11"/>
      <c r="O135" s="2"/>
      <c r="P135" s="2"/>
      <c r="Q135" s="2"/>
      <c r="R135" s="2"/>
      <c r="S135" s="2"/>
      <c r="T135" s="2"/>
      <c r="U135" s="2"/>
      <c r="V135" s="2"/>
      <c r="W135" s="2"/>
      <c r="X135" s="2"/>
      <c r="Y135" s="2"/>
      <c r="Z135" s="2"/>
      <c r="AA135" s="26">
        <f t="shared" si="5"/>
        <v>1</v>
      </c>
      <c r="AB135" s="10">
        <f t="shared" si="4"/>
        <v>1</v>
      </c>
    </row>
    <row r="136" spans="2:28" ht="15.75" customHeight="1">
      <c r="B136" s="2" t="s">
        <v>883</v>
      </c>
      <c r="C136" s="2" t="s">
        <v>884</v>
      </c>
      <c r="D136" s="2" t="s">
        <v>885</v>
      </c>
      <c r="E136" s="2" t="s">
        <v>886</v>
      </c>
      <c r="F136" s="2">
        <v>1</v>
      </c>
      <c r="G136" s="2">
        <v>1</v>
      </c>
      <c r="H136" s="2" t="s">
        <v>62</v>
      </c>
      <c r="I136" s="2">
        <v>0</v>
      </c>
      <c r="J136" s="11"/>
      <c r="K136" s="11">
        <v>1</v>
      </c>
      <c r="L136" s="11"/>
      <c r="M136" s="11"/>
      <c r="N136" s="11"/>
      <c r="O136" s="2"/>
      <c r="P136" s="2"/>
      <c r="Q136" s="2"/>
      <c r="R136" s="2"/>
      <c r="S136" s="2"/>
      <c r="T136" s="2"/>
      <c r="U136" s="2"/>
      <c r="V136" s="2"/>
      <c r="W136" s="2"/>
      <c r="X136" s="2"/>
      <c r="Y136" s="2"/>
      <c r="Z136" s="2"/>
      <c r="AA136" s="26">
        <f t="shared" si="5"/>
        <v>1</v>
      </c>
      <c r="AB136" s="10">
        <f t="shared" si="4"/>
        <v>1</v>
      </c>
    </row>
    <row r="137" spans="2:28" ht="15.75" customHeight="1">
      <c r="B137" s="2" t="s">
        <v>887</v>
      </c>
      <c r="C137" s="2" t="s">
        <v>888</v>
      </c>
      <c r="D137" s="2" t="s">
        <v>889</v>
      </c>
      <c r="E137" s="2" t="s">
        <v>890</v>
      </c>
      <c r="F137" s="2">
        <v>1</v>
      </c>
      <c r="G137" s="2">
        <v>1</v>
      </c>
      <c r="H137" s="2" t="s">
        <v>75</v>
      </c>
      <c r="I137" s="2">
        <v>1</v>
      </c>
      <c r="J137" s="11"/>
      <c r="K137" s="11"/>
      <c r="L137" s="11"/>
      <c r="M137" s="11"/>
      <c r="N137" s="11"/>
      <c r="O137" s="2"/>
      <c r="P137" s="2"/>
      <c r="Q137" s="2"/>
      <c r="R137" s="2"/>
      <c r="S137" s="2"/>
      <c r="T137" s="2"/>
      <c r="U137" s="2"/>
      <c r="V137" s="2"/>
      <c r="W137" s="2"/>
      <c r="X137" s="2"/>
      <c r="Y137" s="2"/>
      <c r="Z137" s="2"/>
      <c r="AA137" s="26">
        <f t="shared" si="5"/>
        <v>1</v>
      </c>
      <c r="AB137" s="10">
        <f t="shared" si="4"/>
        <v>0</v>
      </c>
    </row>
    <row r="138" spans="2:28" ht="15.75" customHeight="1">
      <c r="B138" s="2" t="s">
        <v>122</v>
      </c>
      <c r="C138" s="2" t="s">
        <v>891</v>
      </c>
      <c r="D138" s="2" t="s">
        <v>892</v>
      </c>
      <c r="E138" s="2" t="s">
        <v>893</v>
      </c>
      <c r="F138" s="2">
        <v>3</v>
      </c>
      <c r="G138" s="2">
        <v>3</v>
      </c>
      <c r="H138" s="2" t="s">
        <v>67</v>
      </c>
      <c r="I138" s="2">
        <v>0</v>
      </c>
      <c r="J138" s="11"/>
      <c r="K138" s="11"/>
      <c r="L138" s="11">
        <v>1</v>
      </c>
      <c r="M138" s="11">
        <v>1</v>
      </c>
      <c r="N138" s="11">
        <v>1</v>
      </c>
      <c r="O138" s="2"/>
      <c r="P138" s="2"/>
      <c r="Q138" s="2"/>
      <c r="R138" s="2"/>
      <c r="S138" s="2"/>
      <c r="T138" s="2"/>
      <c r="U138" s="2"/>
      <c r="V138" s="2"/>
      <c r="W138" s="2"/>
      <c r="X138" s="2"/>
      <c r="Y138" s="2"/>
      <c r="Z138" s="2"/>
      <c r="AA138" s="26">
        <f t="shared" si="5"/>
        <v>3</v>
      </c>
      <c r="AB138" s="10">
        <f t="shared" si="4"/>
        <v>3</v>
      </c>
    </row>
    <row r="139" spans="2:28" ht="15.75" customHeight="1">
      <c r="B139" s="2" t="s">
        <v>122</v>
      </c>
      <c r="C139" s="2" t="s">
        <v>894</v>
      </c>
      <c r="D139" s="2" t="s">
        <v>895</v>
      </c>
      <c r="E139" s="2" t="s">
        <v>896</v>
      </c>
      <c r="F139" s="2">
        <v>1</v>
      </c>
      <c r="G139" s="2">
        <v>1</v>
      </c>
      <c r="H139" s="2" t="s">
        <v>75</v>
      </c>
      <c r="I139" s="2">
        <v>1</v>
      </c>
      <c r="J139" s="11"/>
      <c r="K139" s="11"/>
      <c r="L139" s="11"/>
      <c r="M139" s="11"/>
      <c r="N139" s="11"/>
      <c r="O139" s="2"/>
      <c r="P139" s="2"/>
      <c r="Q139" s="2"/>
      <c r="R139" s="2"/>
      <c r="S139" s="2"/>
      <c r="T139" s="2"/>
      <c r="U139" s="2"/>
      <c r="V139" s="2"/>
      <c r="W139" s="2"/>
      <c r="X139" s="2"/>
      <c r="Y139" s="2"/>
      <c r="Z139" s="2"/>
      <c r="AA139" s="26">
        <f t="shared" si="5"/>
        <v>1</v>
      </c>
      <c r="AB139" s="10">
        <f t="shared" si="4"/>
        <v>0</v>
      </c>
    </row>
    <row r="140" spans="2:28" ht="15.75" customHeight="1">
      <c r="B140" s="2" t="s">
        <v>127</v>
      </c>
      <c r="C140" s="2" t="s">
        <v>897</v>
      </c>
      <c r="D140" s="2" t="s">
        <v>898</v>
      </c>
      <c r="E140" s="2" t="s">
        <v>899</v>
      </c>
      <c r="F140" s="2">
        <v>1</v>
      </c>
      <c r="G140" s="2">
        <v>1</v>
      </c>
      <c r="H140" s="2" t="s">
        <v>75</v>
      </c>
      <c r="I140" s="2">
        <v>1</v>
      </c>
      <c r="J140" s="11"/>
      <c r="K140" s="11"/>
      <c r="L140" s="11"/>
      <c r="M140" s="11"/>
      <c r="N140" s="11"/>
      <c r="O140" s="2"/>
      <c r="P140" s="2"/>
      <c r="Q140" s="2"/>
      <c r="R140" s="2"/>
      <c r="S140" s="2"/>
      <c r="T140" s="2"/>
      <c r="U140" s="2"/>
      <c r="V140" s="2"/>
      <c r="W140" s="2"/>
      <c r="X140" s="2"/>
      <c r="Y140" s="2"/>
      <c r="Z140" s="2"/>
      <c r="AA140" s="26">
        <f t="shared" si="5"/>
        <v>1</v>
      </c>
      <c r="AB140" s="10">
        <f t="shared" si="4"/>
        <v>0</v>
      </c>
    </row>
    <row r="141" spans="2:28" ht="15.75" customHeight="1">
      <c r="B141" s="2" t="s">
        <v>127</v>
      </c>
      <c r="C141" s="2" t="s">
        <v>900</v>
      </c>
      <c r="D141" s="4" t="s">
        <v>901</v>
      </c>
      <c r="E141" s="2" t="s">
        <v>902</v>
      </c>
      <c r="F141" s="2">
        <v>1</v>
      </c>
      <c r="G141" s="2">
        <v>1</v>
      </c>
      <c r="H141" s="2" t="s">
        <v>67</v>
      </c>
      <c r="I141" s="2">
        <v>0</v>
      </c>
      <c r="J141" s="11">
        <v>1</v>
      </c>
      <c r="K141" s="11"/>
      <c r="L141" s="11"/>
      <c r="M141" s="11"/>
      <c r="N141" s="11"/>
      <c r="O141" s="2"/>
      <c r="P141" s="2"/>
      <c r="Q141" s="2"/>
      <c r="R141" s="2"/>
      <c r="S141" s="2"/>
      <c r="T141" s="2"/>
      <c r="U141" s="2"/>
      <c r="V141" s="2"/>
      <c r="W141" s="2"/>
      <c r="X141" s="2"/>
      <c r="Y141" s="2"/>
      <c r="Z141" s="2"/>
      <c r="AA141" s="26">
        <f t="shared" si="5"/>
        <v>1</v>
      </c>
      <c r="AB141" s="10">
        <f t="shared" si="4"/>
        <v>1</v>
      </c>
    </row>
    <row r="142" spans="2:28" ht="15.75" customHeight="1">
      <c r="B142" s="2" t="s">
        <v>339</v>
      </c>
      <c r="C142" s="2" t="s">
        <v>903</v>
      </c>
      <c r="D142" s="2" t="s">
        <v>904</v>
      </c>
      <c r="E142" s="2" t="s">
        <v>905</v>
      </c>
      <c r="F142" s="2">
        <v>1</v>
      </c>
      <c r="G142" s="2">
        <v>1</v>
      </c>
      <c r="H142" s="2" t="s">
        <v>62</v>
      </c>
      <c r="I142" s="2">
        <v>0</v>
      </c>
      <c r="J142" s="11">
        <v>1</v>
      </c>
      <c r="K142" s="11"/>
      <c r="L142" s="11"/>
      <c r="M142" s="11"/>
      <c r="N142" s="11"/>
      <c r="O142" s="2"/>
      <c r="P142" s="2"/>
      <c r="Q142" s="2"/>
      <c r="R142" s="2"/>
      <c r="S142" s="2"/>
      <c r="T142" s="2"/>
      <c r="U142" s="2"/>
      <c r="V142" s="2"/>
      <c r="W142" s="2"/>
      <c r="X142" s="2"/>
      <c r="Y142" s="2"/>
      <c r="Z142" s="2"/>
      <c r="AA142" s="26">
        <f t="shared" si="5"/>
        <v>1</v>
      </c>
      <c r="AB142" s="10">
        <f t="shared" si="4"/>
        <v>1</v>
      </c>
    </row>
    <row r="143" spans="2:28" ht="15.75" customHeight="1">
      <c r="B143" s="2" t="s">
        <v>339</v>
      </c>
      <c r="C143" s="2" t="s">
        <v>906</v>
      </c>
      <c r="D143" s="2" t="s">
        <v>907</v>
      </c>
      <c r="E143" s="2" t="s">
        <v>908</v>
      </c>
      <c r="F143" s="2">
        <v>1</v>
      </c>
      <c r="G143" s="2">
        <v>1</v>
      </c>
      <c r="H143" s="2" t="s">
        <v>62</v>
      </c>
      <c r="I143" s="2">
        <v>0</v>
      </c>
      <c r="J143" s="11">
        <v>1</v>
      </c>
      <c r="K143" s="11"/>
      <c r="L143" s="11"/>
      <c r="M143" s="11"/>
      <c r="N143" s="11"/>
      <c r="O143" s="2"/>
      <c r="P143" s="2"/>
      <c r="Q143" s="2"/>
      <c r="R143" s="2"/>
      <c r="S143" s="2"/>
      <c r="T143" s="2"/>
      <c r="U143" s="2"/>
      <c r="V143" s="2"/>
      <c r="W143" s="2"/>
      <c r="X143" s="2"/>
      <c r="Y143" s="2"/>
      <c r="Z143" s="2"/>
      <c r="AA143" s="26">
        <f t="shared" si="5"/>
        <v>1</v>
      </c>
      <c r="AB143" s="10">
        <f t="shared" si="4"/>
        <v>1</v>
      </c>
    </row>
    <row r="144" spans="2:28" ht="15.75" customHeight="1">
      <c r="B144" s="2" t="s">
        <v>339</v>
      </c>
      <c r="C144" s="2" t="s">
        <v>909</v>
      </c>
      <c r="D144" s="2" t="s">
        <v>910</v>
      </c>
      <c r="E144" s="2" t="s">
        <v>911</v>
      </c>
      <c r="F144" s="2">
        <v>1</v>
      </c>
      <c r="G144" s="2">
        <v>1</v>
      </c>
      <c r="H144" s="2" t="s">
        <v>62</v>
      </c>
      <c r="I144" s="2">
        <v>0</v>
      </c>
      <c r="J144" s="11">
        <v>1</v>
      </c>
      <c r="K144" s="11"/>
      <c r="L144" s="11"/>
      <c r="M144" s="11"/>
      <c r="N144" s="11"/>
      <c r="O144" s="2"/>
      <c r="P144" s="2"/>
      <c r="Q144" s="2"/>
      <c r="R144" s="2"/>
      <c r="S144" s="2"/>
      <c r="T144" s="2"/>
      <c r="U144" s="2"/>
      <c r="V144" s="2"/>
      <c r="W144" s="2"/>
      <c r="X144" s="2"/>
      <c r="Y144" s="2"/>
      <c r="Z144" s="2"/>
      <c r="AA144" s="26">
        <f t="shared" si="5"/>
        <v>1</v>
      </c>
      <c r="AB144" s="10">
        <f t="shared" si="4"/>
        <v>1</v>
      </c>
    </row>
    <row r="145" spans="2:28" ht="15.75" customHeight="1">
      <c r="B145" s="2" t="s">
        <v>339</v>
      </c>
      <c r="C145" s="2" t="s">
        <v>912</v>
      </c>
      <c r="D145" s="2" t="s">
        <v>913</v>
      </c>
      <c r="E145" s="2" t="s">
        <v>914</v>
      </c>
      <c r="F145" s="2">
        <v>1</v>
      </c>
      <c r="G145" s="2">
        <v>1</v>
      </c>
      <c r="H145" s="2" t="s">
        <v>62</v>
      </c>
      <c r="I145" s="2">
        <v>0</v>
      </c>
      <c r="J145" s="11">
        <v>1</v>
      </c>
      <c r="K145" s="11"/>
      <c r="L145" s="11"/>
      <c r="M145" s="11"/>
      <c r="N145" s="11"/>
      <c r="O145" s="2"/>
      <c r="P145" s="2"/>
      <c r="Q145" s="2"/>
      <c r="R145" s="2"/>
      <c r="S145" s="2"/>
      <c r="T145" s="2"/>
      <c r="U145" s="2"/>
      <c r="V145" s="2"/>
      <c r="W145" s="2"/>
      <c r="X145" s="2"/>
      <c r="Y145" s="2"/>
      <c r="Z145" s="2"/>
      <c r="AA145" s="26">
        <f t="shared" si="5"/>
        <v>1</v>
      </c>
      <c r="AB145" s="10">
        <f t="shared" si="4"/>
        <v>1</v>
      </c>
    </row>
    <row r="146" spans="2:28" ht="15.75" customHeight="1">
      <c r="B146" s="2" t="s">
        <v>339</v>
      </c>
      <c r="C146" s="2" t="s">
        <v>915</v>
      </c>
      <c r="D146" s="2" t="s">
        <v>916</v>
      </c>
      <c r="E146" s="2" t="s">
        <v>917</v>
      </c>
      <c r="F146" s="2">
        <v>2</v>
      </c>
      <c r="G146" s="2">
        <v>2</v>
      </c>
      <c r="H146" s="2" t="s">
        <v>62</v>
      </c>
      <c r="I146" s="2">
        <v>0</v>
      </c>
      <c r="J146" s="11"/>
      <c r="K146" s="11">
        <v>2</v>
      </c>
      <c r="L146" s="11"/>
      <c r="M146" s="11"/>
      <c r="N146" s="11"/>
      <c r="O146" s="2"/>
      <c r="P146" s="2"/>
      <c r="Q146" s="2"/>
      <c r="R146" s="2"/>
      <c r="S146" s="2"/>
      <c r="T146" s="2"/>
      <c r="U146" s="2"/>
      <c r="V146" s="2"/>
      <c r="W146" s="2"/>
      <c r="X146" s="2"/>
      <c r="Y146" s="2"/>
      <c r="Z146" s="2"/>
      <c r="AA146" s="26">
        <f t="shared" si="5"/>
        <v>2</v>
      </c>
      <c r="AB146" s="10">
        <f t="shared" si="4"/>
        <v>2</v>
      </c>
    </row>
    <row r="147" spans="2:28" ht="15.75" customHeight="1">
      <c r="B147" s="2" t="s">
        <v>339</v>
      </c>
      <c r="C147" s="2" t="s">
        <v>918</v>
      </c>
      <c r="D147" s="2" t="s">
        <v>919</v>
      </c>
      <c r="E147" s="2" t="s">
        <v>920</v>
      </c>
      <c r="F147" s="2">
        <v>1</v>
      </c>
      <c r="G147" s="2">
        <v>1</v>
      </c>
      <c r="H147" s="2" t="s">
        <v>67</v>
      </c>
      <c r="I147" s="2">
        <v>0</v>
      </c>
      <c r="J147" s="11"/>
      <c r="K147" s="11"/>
      <c r="L147" s="11">
        <v>1</v>
      </c>
      <c r="M147" s="11"/>
      <c r="N147" s="11"/>
      <c r="O147" s="2"/>
      <c r="P147" s="2"/>
      <c r="Q147" s="2"/>
      <c r="R147" s="2"/>
      <c r="S147" s="2"/>
      <c r="T147" s="2"/>
      <c r="U147" s="2"/>
      <c r="V147" s="2"/>
      <c r="W147" s="2"/>
      <c r="X147" s="2"/>
      <c r="Y147" s="2"/>
      <c r="Z147" s="2"/>
      <c r="AA147" s="26">
        <f t="shared" si="5"/>
        <v>1</v>
      </c>
      <c r="AB147" s="10">
        <f t="shared" si="4"/>
        <v>1</v>
      </c>
    </row>
    <row r="148" spans="2:28" ht="15.75" customHeight="1">
      <c r="B148" s="2" t="s">
        <v>339</v>
      </c>
      <c r="C148" s="2" t="s">
        <v>921</v>
      </c>
      <c r="D148" s="2" t="s">
        <v>922</v>
      </c>
      <c r="E148" s="2" t="s">
        <v>877</v>
      </c>
      <c r="F148" s="2">
        <v>1</v>
      </c>
      <c r="G148" s="2">
        <v>1</v>
      </c>
      <c r="H148" s="2" t="s">
        <v>62</v>
      </c>
      <c r="I148" s="2">
        <v>0</v>
      </c>
      <c r="J148" s="11"/>
      <c r="K148" s="11">
        <v>1</v>
      </c>
      <c r="L148" s="11"/>
      <c r="M148" s="11"/>
      <c r="N148" s="11"/>
      <c r="O148" s="2"/>
      <c r="P148" s="2"/>
      <c r="Q148" s="2"/>
      <c r="R148" s="2"/>
      <c r="S148" s="2"/>
      <c r="T148" s="2"/>
      <c r="U148" s="2"/>
      <c r="V148" s="2"/>
      <c r="W148" s="2"/>
      <c r="X148" s="2"/>
      <c r="Y148" s="2"/>
      <c r="Z148" s="2"/>
      <c r="AA148" s="26">
        <f t="shared" si="5"/>
        <v>1</v>
      </c>
      <c r="AB148" s="10">
        <f t="shared" si="4"/>
        <v>1</v>
      </c>
    </row>
    <row r="149" spans="2:28" ht="15.75" customHeight="1">
      <c r="B149" s="2" t="s">
        <v>339</v>
      </c>
      <c r="C149" s="2" t="s">
        <v>923</v>
      </c>
      <c r="D149" s="4" t="s">
        <v>924</v>
      </c>
      <c r="E149" s="2" t="s">
        <v>925</v>
      </c>
      <c r="F149" s="2">
        <v>1</v>
      </c>
      <c r="G149" s="2">
        <v>1</v>
      </c>
      <c r="H149" s="2" t="s">
        <v>67</v>
      </c>
      <c r="I149" s="2">
        <v>0</v>
      </c>
      <c r="J149" s="11"/>
      <c r="K149" s="11"/>
      <c r="L149" s="11">
        <v>1</v>
      </c>
      <c r="M149" s="11"/>
      <c r="N149" s="11"/>
      <c r="O149" s="2"/>
      <c r="P149" s="2"/>
      <c r="Q149" s="2"/>
      <c r="R149" s="2"/>
      <c r="S149" s="2"/>
      <c r="T149" s="2"/>
      <c r="U149" s="2"/>
      <c r="V149" s="2"/>
      <c r="W149" s="2"/>
      <c r="X149" s="2"/>
      <c r="Y149" s="2"/>
      <c r="Z149" s="2"/>
      <c r="AA149" s="26">
        <f t="shared" si="5"/>
        <v>1</v>
      </c>
      <c r="AB149" s="10">
        <f t="shared" si="4"/>
        <v>1</v>
      </c>
    </row>
    <row r="150" spans="2:28" ht="15.75" customHeight="1">
      <c r="B150" s="2" t="s">
        <v>339</v>
      </c>
      <c r="C150" s="2" t="s">
        <v>926</v>
      </c>
      <c r="D150" s="2" t="s">
        <v>927</v>
      </c>
      <c r="E150" s="2" t="s">
        <v>928</v>
      </c>
      <c r="F150" s="2">
        <v>1</v>
      </c>
      <c r="G150" s="2">
        <v>1</v>
      </c>
      <c r="H150" s="2" t="s">
        <v>75</v>
      </c>
      <c r="I150" s="2">
        <v>1</v>
      </c>
      <c r="J150" s="11"/>
      <c r="K150" s="11"/>
      <c r="L150" s="11"/>
      <c r="M150" s="11"/>
      <c r="N150" s="11"/>
      <c r="O150" s="2"/>
      <c r="P150" s="2"/>
      <c r="Q150" s="2"/>
      <c r="R150" s="2"/>
      <c r="S150" s="2"/>
      <c r="T150" s="2"/>
      <c r="U150" s="2"/>
      <c r="V150" s="2"/>
      <c r="W150" s="2"/>
      <c r="X150" s="2"/>
      <c r="Y150" s="2"/>
      <c r="Z150" s="2"/>
      <c r="AA150" s="26">
        <f t="shared" si="5"/>
        <v>1</v>
      </c>
      <c r="AB150" s="10">
        <f t="shared" si="4"/>
        <v>0</v>
      </c>
    </row>
    <row r="151" spans="2:28" ht="15.75" customHeight="1">
      <c r="B151" s="2" t="s">
        <v>339</v>
      </c>
      <c r="C151" s="2" t="s">
        <v>929</v>
      </c>
      <c r="D151" s="4" t="s">
        <v>930</v>
      </c>
      <c r="E151" s="2" t="s">
        <v>931</v>
      </c>
      <c r="F151" s="2">
        <v>1</v>
      </c>
      <c r="G151" s="2">
        <v>1</v>
      </c>
      <c r="H151" s="2" t="s">
        <v>75</v>
      </c>
      <c r="I151" s="2">
        <v>1</v>
      </c>
      <c r="J151" s="11"/>
      <c r="K151" s="11"/>
      <c r="L151" s="11"/>
      <c r="M151" s="11"/>
      <c r="N151" s="11"/>
      <c r="O151" s="2"/>
      <c r="P151" s="2"/>
      <c r="Q151" s="2"/>
      <c r="R151" s="2"/>
      <c r="S151" s="2"/>
      <c r="T151" s="2"/>
      <c r="U151" s="2"/>
      <c r="V151" s="2"/>
      <c r="W151" s="2"/>
      <c r="X151" s="2"/>
      <c r="Y151" s="2"/>
      <c r="Z151" s="2"/>
      <c r="AA151" s="26">
        <f t="shared" si="5"/>
        <v>1</v>
      </c>
      <c r="AB151" s="10">
        <f t="shared" si="4"/>
        <v>0</v>
      </c>
    </row>
    <row r="152" spans="2:28" ht="15.75" customHeight="1">
      <c r="B152" s="2" t="s">
        <v>339</v>
      </c>
      <c r="C152" s="2" t="s">
        <v>932</v>
      </c>
      <c r="D152" s="4" t="s">
        <v>930</v>
      </c>
      <c r="E152" s="2" t="s">
        <v>933</v>
      </c>
      <c r="F152" s="2">
        <v>3</v>
      </c>
      <c r="G152" s="2">
        <v>3</v>
      </c>
      <c r="H152" s="2" t="s">
        <v>75</v>
      </c>
      <c r="I152" s="2">
        <v>3</v>
      </c>
      <c r="J152" s="11"/>
      <c r="K152" s="11"/>
      <c r="L152" s="11"/>
      <c r="M152" s="11"/>
      <c r="N152" s="11"/>
      <c r="O152" s="2"/>
      <c r="P152" s="2"/>
      <c r="Q152" s="2"/>
      <c r="R152" s="2"/>
      <c r="S152" s="2"/>
      <c r="T152" s="2"/>
      <c r="U152" s="2"/>
      <c r="V152" s="2"/>
      <c r="W152" s="2"/>
      <c r="X152" s="2"/>
      <c r="Y152" s="2"/>
      <c r="Z152" s="2"/>
      <c r="AA152" s="26">
        <f t="shared" si="5"/>
        <v>3</v>
      </c>
      <c r="AB152" s="10">
        <f t="shared" si="4"/>
        <v>0</v>
      </c>
    </row>
    <row r="153" spans="2:28" ht="15.75" customHeight="1">
      <c r="B153" s="2" t="s">
        <v>458</v>
      </c>
      <c r="C153" s="2" t="s">
        <v>934</v>
      </c>
      <c r="D153" s="4" t="s">
        <v>935</v>
      </c>
      <c r="E153" s="2" t="s">
        <v>936</v>
      </c>
      <c r="F153" s="2">
        <v>1</v>
      </c>
      <c r="G153" s="2">
        <v>1</v>
      </c>
      <c r="H153" s="2" t="s">
        <v>67</v>
      </c>
      <c r="I153" s="2">
        <v>0</v>
      </c>
      <c r="J153" s="11">
        <v>1</v>
      </c>
      <c r="K153" s="11"/>
      <c r="L153" s="11"/>
      <c r="M153" s="11"/>
      <c r="N153" s="11"/>
      <c r="O153" s="2"/>
      <c r="P153" s="2"/>
      <c r="Q153" s="2"/>
      <c r="R153" s="2"/>
      <c r="S153" s="2"/>
      <c r="T153" s="2"/>
      <c r="U153" s="2"/>
      <c r="V153" s="2"/>
      <c r="W153" s="2"/>
      <c r="X153" s="2"/>
      <c r="Y153" s="2"/>
      <c r="Z153" s="2"/>
      <c r="AA153" s="26">
        <f t="shared" si="5"/>
        <v>1</v>
      </c>
      <c r="AB153" s="10">
        <f t="shared" si="4"/>
        <v>1</v>
      </c>
    </row>
    <row r="154" spans="2:28" ht="15.75" customHeight="1">
      <c r="B154" s="2" t="s">
        <v>254</v>
      </c>
      <c r="C154" s="2" t="s">
        <v>937</v>
      </c>
      <c r="D154" s="2" t="s">
        <v>938</v>
      </c>
      <c r="E154" s="2" t="s">
        <v>939</v>
      </c>
      <c r="F154" s="2">
        <v>1</v>
      </c>
      <c r="G154" s="2">
        <v>1</v>
      </c>
      <c r="H154" s="2" t="s">
        <v>62</v>
      </c>
      <c r="I154" s="2">
        <v>0</v>
      </c>
      <c r="J154" s="11"/>
      <c r="K154" s="11">
        <v>1</v>
      </c>
      <c r="L154" s="11"/>
      <c r="M154" s="11"/>
      <c r="N154" s="11"/>
      <c r="O154" s="2"/>
      <c r="P154" s="2"/>
      <c r="Q154" s="2"/>
      <c r="R154" s="2"/>
      <c r="S154" s="2"/>
      <c r="T154" s="2"/>
      <c r="U154" s="2"/>
      <c r="V154" s="2"/>
      <c r="W154" s="2"/>
      <c r="X154" s="2"/>
      <c r="Y154" s="2"/>
      <c r="Z154" s="2"/>
      <c r="AA154" s="26">
        <f t="shared" si="5"/>
        <v>1</v>
      </c>
      <c r="AB154" s="10">
        <f t="shared" si="4"/>
        <v>1</v>
      </c>
    </row>
    <row r="155" spans="2:28" ht="15.75" customHeight="1">
      <c r="B155" s="2" t="s">
        <v>254</v>
      </c>
      <c r="C155" s="2" t="s">
        <v>940</v>
      </c>
      <c r="D155" s="2" t="s">
        <v>941</v>
      </c>
      <c r="E155" s="2" t="s">
        <v>942</v>
      </c>
      <c r="F155" s="2">
        <v>1</v>
      </c>
      <c r="G155" s="2">
        <v>1</v>
      </c>
      <c r="H155" s="2" t="s">
        <v>62</v>
      </c>
      <c r="I155" s="2">
        <v>0</v>
      </c>
      <c r="J155" s="11"/>
      <c r="K155" s="11">
        <v>1</v>
      </c>
      <c r="L155" s="11"/>
      <c r="M155" s="11"/>
      <c r="N155" s="11"/>
      <c r="O155" s="2"/>
      <c r="P155" s="2"/>
      <c r="Q155" s="2"/>
      <c r="R155" s="2"/>
      <c r="S155" s="2"/>
      <c r="T155" s="2"/>
      <c r="U155" s="2"/>
      <c r="V155" s="2"/>
      <c r="W155" s="2"/>
      <c r="X155" s="2"/>
      <c r="Y155" s="2"/>
      <c r="Z155" s="2"/>
      <c r="AA155" s="26">
        <f t="shared" si="5"/>
        <v>1</v>
      </c>
      <c r="AB155" s="10">
        <f t="shared" si="4"/>
        <v>1</v>
      </c>
    </row>
    <row r="156" spans="2:28" ht="15.75" customHeight="1">
      <c r="B156" s="2" t="s">
        <v>254</v>
      </c>
      <c r="C156" s="2" t="s">
        <v>943</v>
      </c>
      <c r="D156" s="2" t="s">
        <v>944</v>
      </c>
      <c r="E156" s="2" t="s">
        <v>945</v>
      </c>
      <c r="F156" s="2">
        <v>2</v>
      </c>
      <c r="G156" s="2">
        <v>2</v>
      </c>
      <c r="H156" s="2" t="s">
        <v>75</v>
      </c>
      <c r="I156" s="2">
        <v>1</v>
      </c>
      <c r="J156" s="11"/>
      <c r="K156" s="11"/>
      <c r="L156" s="11"/>
      <c r="M156" s="11"/>
      <c r="N156" s="11"/>
      <c r="O156" s="2"/>
      <c r="P156" s="2"/>
      <c r="Q156" s="2"/>
      <c r="R156" s="2"/>
      <c r="S156" s="2"/>
      <c r="T156" s="2"/>
      <c r="U156" s="2"/>
      <c r="V156" s="2"/>
      <c r="W156" s="2"/>
      <c r="X156" s="2"/>
      <c r="Y156" s="2"/>
      <c r="Z156" s="2"/>
      <c r="AA156" s="26">
        <f t="shared" si="5"/>
        <v>1</v>
      </c>
      <c r="AB156" s="10">
        <f t="shared" si="4"/>
        <v>0</v>
      </c>
    </row>
    <row r="157" spans="2:28" ht="15.75" customHeight="1">
      <c r="B157" s="2" t="s">
        <v>254</v>
      </c>
      <c r="C157" s="2" t="s">
        <v>946</v>
      </c>
      <c r="D157" s="2" t="s">
        <v>947</v>
      </c>
      <c r="E157" s="2" t="s">
        <v>948</v>
      </c>
      <c r="F157" s="2">
        <v>1</v>
      </c>
      <c r="G157" s="2">
        <v>1</v>
      </c>
      <c r="H157" s="2" t="s">
        <v>62</v>
      </c>
      <c r="I157" s="2">
        <v>0</v>
      </c>
      <c r="J157" s="11">
        <v>1</v>
      </c>
      <c r="K157" s="11"/>
      <c r="L157" s="11"/>
      <c r="M157" s="11"/>
      <c r="N157" s="11"/>
      <c r="O157" s="2"/>
      <c r="P157" s="2"/>
      <c r="Q157" s="2"/>
      <c r="R157" s="2"/>
      <c r="S157" s="2"/>
      <c r="T157" s="2"/>
      <c r="U157" s="2"/>
      <c r="V157" s="2"/>
      <c r="W157" s="2"/>
      <c r="X157" s="2"/>
      <c r="Y157" s="2"/>
      <c r="Z157" s="2"/>
      <c r="AA157" s="26">
        <f t="shared" si="5"/>
        <v>1</v>
      </c>
      <c r="AB157" s="10">
        <f t="shared" si="4"/>
        <v>1</v>
      </c>
    </row>
    <row r="158" spans="2:28" ht="15.75" customHeight="1">
      <c r="B158" s="2" t="s">
        <v>254</v>
      </c>
      <c r="C158" s="2" t="s">
        <v>949</v>
      </c>
      <c r="D158" s="2" t="s">
        <v>950</v>
      </c>
      <c r="E158" s="2" t="s">
        <v>951</v>
      </c>
      <c r="F158" s="2">
        <v>2</v>
      </c>
      <c r="G158" s="2">
        <v>1</v>
      </c>
      <c r="H158" s="2" t="s">
        <v>75</v>
      </c>
      <c r="I158" s="2">
        <v>1</v>
      </c>
      <c r="J158" s="11"/>
      <c r="K158" s="11"/>
      <c r="L158" s="11"/>
      <c r="M158" s="11"/>
      <c r="N158" s="11"/>
      <c r="O158" s="2"/>
      <c r="P158" s="2"/>
      <c r="Q158" s="2"/>
      <c r="R158" s="2"/>
      <c r="S158" s="2"/>
      <c r="T158" s="2"/>
      <c r="U158" s="2"/>
      <c r="V158" s="2"/>
      <c r="W158" s="2"/>
      <c r="X158" s="2"/>
      <c r="Y158" s="2"/>
      <c r="Z158" s="2"/>
      <c r="AA158" s="26">
        <f t="shared" si="5"/>
        <v>1</v>
      </c>
      <c r="AB158" s="10">
        <f t="shared" si="4"/>
        <v>0</v>
      </c>
    </row>
    <row r="159" spans="2:28" ht="15.75" customHeight="1">
      <c r="B159" s="2" t="s">
        <v>254</v>
      </c>
      <c r="C159" s="2" t="s">
        <v>952</v>
      </c>
      <c r="D159" s="2" t="s">
        <v>953</v>
      </c>
      <c r="E159" s="2" t="s">
        <v>954</v>
      </c>
      <c r="F159" s="2">
        <v>1</v>
      </c>
      <c r="G159" s="2">
        <v>1</v>
      </c>
      <c r="H159" s="2" t="s">
        <v>75</v>
      </c>
      <c r="I159" s="2">
        <v>1</v>
      </c>
      <c r="J159" s="11"/>
      <c r="K159" s="11"/>
      <c r="L159" s="11"/>
      <c r="M159" s="11"/>
      <c r="N159" s="11"/>
      <c r="O159" s="2"/>
      <c r="P159" s="2"/>
      <c r="Q159" s="2"/>
      <c r="R159" s="2"/>
      <c r="S159" s="2"/>
      <c r="T159" s="2"/>
      <c r="U159" s="2"/>
      <c r="V159" s="2"/>
      <c r="W159" s="2"/>
      <c r="X159" s="2"/>
      <c r="Y159" s="2"/>
      <c r="Z159" s="2"/>
      <c r="AA159" s="26">
        <f t="shared" si="5"/>
        <v>1</v>
      </c>
      <c r="AB159" s="10">
        <f t="shared" si="4"/>
        <v>0</v>
      </c>
    </row>
    <row r="160" spans="2:28" ht="15.75" customHeight="1">
      <c r="B160" s="2" t="s">
        <v>254</v>
      </c>
      <c r="C160" s="2" t="s">
        <v>955</v>
      </c>
      <c r="D160" s="2" t="s">
        <v>956</v>
      </c>
      <c r="E160" s="2" t="s">
        <v>957</v>
      </c>
      <c r="F160" s="2">
        <v>1</v>
      </c>
      <c r="G160" s="2">
        <v>1</v>
      </c>
      <c r="H160" s="2" t="s">
        <v>62</v>
      </c>
      <c r="I160" s="2">
        <v>0</v>
      </c>
      <c r="J160" s="11">
        <v>1</v>
      </c>
      <c r="K160" s="11"/>
      <c r="L160" s="11"/>
      <c r="M160" s="11"/>
      <c r="N160" s="11"/>
      <c r="O160" s="2"/>
      <c r="P160" s="2"/>
      <c r="Q160" s="2"/>
      <c r="R160" s="2"/>
      <c r="S160" s="2"/>
      <c r="T160" s="2"/>
      <c r="U160" s="2"/>
      <c r="V160" s="2"/>
      <c r="W160" s="2"/>
      <c r="X160" s="2"/>
      <c r="Y160" s="2"/>
      <c r="Z160" s="2"/>
      <c r="AA160" s="26">
        <f t="shared" si="5"/>
        <v>1</v>
      </c>
      <c r="AB160" s="10">
        <f t="shared" si="4"/>
        <v>1</v>
      </c>
    </row>
    <row r="161" spans="2:28" ht="15.75" customHeight="1">
      <c r="B161" s="2" t="s">
        <v>254</v>
      </c>
      <c r="C161" s="2" t="s">
        <v>958</v>
      </c>
      <c r="D161" s="2" t="s">
        <v>959</v>
      </c>
      <c r="E161" s="2" t="s">
        <v>960</v>
      </c>
      <c r="F161" s="2">
        <v>1</v>
      </c>
      <c r="G161" s="2">
        <v>1</v>
      </c>
      <c r="H161" s="2" t="s">
        <v>67</v>
      </c>
      <c r="I161" s="2">
        <v>0</v>
      </c>
      <c r="J161" s="11"/>
      <c r="K161" s="11">
        <v>1</v>
      </c>
      <c r="L161" s="11"/>
      <c r="M161" s="11"/>
      <c r="N161" s="11"/>
      <c r="O161" s="2"/>
      <c r="P161" s="2"/>
      <c r="Q161" s="2"/>
      <c r="R161" s="2"/>
      <c r="S161" s="2"/>
      <c r="T161" s="2"/>
      <c r="U161" s="2"/>
      <c r="V161" s="2"/>
      <c r="W161" s="2"/>
      <c r="X161" s="2"/>
      <c r="Y161" s="2"/>
      <c r="Z161" s="2"/>
      <c r="AA161" s="26">
        <f t="shared" si="5"/>
        <v>1</v>
      </c>
      <c r="AB161" s="10">
        <f t="shared" si="4"/>
        <v>1</v>
      </c>
    </row>
    <row r="162" spans="2:28" ht="15.75" customHeight="1">
      <c r="B162" s="2" t="s">
        <v>254</v>
      </c>
      <c r="C162" s="2" t="s">
        <v>961</v>
      </c>
      <c r="D162" s="4" t="s">
        <v>962</v>
      </c>
      <c r="E162" s="2" t="s">
        <v>963</v>
      </c>
      <c r="F162" s="2">
        <v>1</v>
      </c>
      <c r="G162" s="2">
        <v>1</v>
      </c>
      <c r="H162" s="2" t="s">
        <v>62</v>
      </c>
      <c r="I162" s="2">
        <v>0</v>
      </c>
      <c r="J162" s="11">
        <v>1</v>
      </c>
      <c r="K162" s="11"/>
      <c r="L162" s="11"/>
      <c r="M162" s="11"/>
      <c r="N162" s="11"/>
      <c r="O162" s="2"/>
      <c r="P162" s="2"/>
      <c r="Q162" s="2"/>
      <c r="R162" s="2"/>
      <c r="S162" s="2"/>
      <c r="T162" s="2"/>
      <c r="U162" s="2"/>
      <c r="V162" s="2"/>
      <c r="W162" s="2"/>
      <c r="X162" s="2"/>
      <c r="Y162" s="2"/>
      <c r="Z162" s="2"/>
      <c r="AA162" s="26">
        <f t="shared" si="5"/>
        <v>1</v>
      </c>
      <c r="AB162" s="10">
        <f t="shared" si="4"/>
        <v>1</v>
      </c>
    </row>
    <row r="163" spans="2:28" ht="15.75" customHeight="1">
      <c r="B163" s="2" t="s">
        <v>254</v>
      </c>
      <c r="C163" s="2" t="s">
        <v>964</v>
      </c>
      <c r="D163" s="4" t="s">
        <v>965</v>
      </c>
      <c r="E163" s="2" t="s">
        <v>966</v>
      </c>
      <c r="F163" s="2">
        <v>1</v>
      </c>
      <c r="G163" s="2">
        <v>1</v>
      </c>
      <c r="H163" s="2" t="s">
        <v>67</v>
      </c>
      <c r="I163" s="2">
        <v>0</v>
      </c>
      <c r="J163" s="11">
        <v>1</v>
      </c>
      <c r="K163" s="11"/>
      <c r="L163" s="11"/>
      <c r="M163" s="11"/>
      <c r="N163" s="11"/>
      <c r="O163" s="2"/>
      <c r="P163" s="2"/>
      <c r="Q163" s="2"/>
      <c r="R163" s="2"/>
      <c r="S163" s="2"/>
      <c r="T163" s="2"/>
      <c r="U163" s="2"/>
      <c r="V163" s="2"/>
      <c r="W163" s="2"/>
      <c r="X163" s="2"/>
      <c r="Y163" s="2"/>
      <c r="Z163" s="2"/>
      <c r="AA163" s="26">
        <f t="shared" si="5"/>
        <v>1</v>
      </c>
      <c r="AB163" s="10">
        <f t="shared" si="4"/>
        <v>1</v>
      </c>
    </row>
    <row r="164" spans="2:28" ht="15.75" customHeight="1">
      <c r="B164" s="2" t="s">
        <v>254</v>
      </c>
      <c r="C164" s="2" t="s">
        <v>967</v>
      </c>
      <c r="D164" s="4" t="s">
        <v>968</v>
      </c>
      <c r="E164" s="2" t="s">
        <v>969</v>
      </c>
      <c r="F164" s="2">
        <v>1</v>
      </c>
      <c r="G164" s="2">
        <v>1</v>
      </c>
      <c r="H164" s="2" t="s">
        <v>62</v>
      </c>
      <c r="I164" s="2">
        <v>0</v>
      </c>
      <c r="J164" s="11">
        <v>1</v>
      </c>
      <c r="K164" s="11"/>
      <c r="L164" s="11"/>
      <c r="M164" s="11"/>
      <c r="N164" s="11"/>
      <c r="O164" s="2"/>
      <c r="P164" s="2"/>
      <c r="Q164" s="2"/>
      <c r="R164" s="2"/>
      <c r="S164" s="2"/>
      <c r="T164" s="2"/>
      <c r="U164" s="2"/>
      <c r="V164" s="2"/>
      <c r="W164" s="2"/>
      <c r="X164" s="2"/>
      <c r="Y164" s="2"/>
      <c r="Z164" s="2"/>
      <c r="AA164" s="26">
        <f t="shared" si="5"/>
        <v>1</v>
      </c>
      <c r="AB164" s="10">
        <f t="shared" si="4"/>
        <v>1</v>
      </c>
    </row>
    <row r="165" spans="2:28" ht="15.75" customHeight="1">
      <c r="B165" s="2" t="s">
        <v>261</v>
      </c>
      <c r="C165" s="2" t="s">
        <v>970</v>
      </c>
      <c r="D165" s="2" t="s">
        <v>971</v>
      </c>
      <c r="E165" s="2" t="s">
        <v>972</v>
      </c>
      <c r="F165" s="2">
        <v>2</v>
      </c>
      <c r="G165" s="2">
        <v>2</v>
      </c>
      <c r="H165" s="2" t="s">
        <v>62</v>
      </c>
      <c r="I165" s="2">
        <v>0</v>
      </c>
      <c r="J165" s="11"/>
      <c r="K165" s="11"/>
      <c r="L165" s="11">
        <v>1</v>
      </c>
      <c r="M165" s="11">
        <v>1</v>
      </c>
      <c r="N165" s="11"/>
      <c r="O165" s="2"/>
      <c r="P165" s="2"/>
      <c r="Q165" s="2"/>
      <c r="R165" s="2"/>
      <c r="S165" s="2"/>
      <c r="T165" s="2"/>
      <c r="U165" s="2"/>
      <c r="V165" s="2"/>
      <c r="W165" s="2"/>
      <c r="X165" s="2"/>
      <c r="Y165" s="2"/>
      <c r="Z165" s="2"/>
      <c r="AA165" s="26">
        <f t="shared" si="5"/>
        <v>2</v>
      </c>
      <c r="AB165" s="10">
        <f t="shared" si="4"/>
        <v>2</v>
      </c>
    </row>
    <row r="166" spans="2:28" ht="15.75" customHeight="1">
      <c r="B166" s="2" t="s">
        <v>261</v>
      </c>
      <c r="C166" s="2" t="s">
        <v>973</v>
      </c>
      <c r="D166" s="2" t="s">
        <v>974</v>
      </c>
      <c r="E166" s="2" t="s">
        <v>975</v>
      </c>
      <c r="F166" s="2">
        <v>4</v>
      </c>
      <c r="G166" s="2">
        <v>4</v>
      </c>
      <c r="H166" s="2" t="s">
        <v>62</v>
      </c>
      <c r="I166" s="2">
        <v>0</v>
      </c>
      <c r="J166" s="11">
        <v>1</v>
      </c>
      <c r="K166" s="11">
        <v>1</v>
      </c>
      <c r="L166" s="11">
        <v>1</v>
      </c>
      <c r="M166" s="11">
        <v>1</v>
      </c>
      <c r="N166" s="11"/>
      <c r="O166" s="2"/>
      <c r="P166" s="2"/>
      <c r="Q166" s="2"/>
      <c r="R166" s="2"/>
      <c r="S166" s="2"/>
      <c r="T166" s="2"/>
      <c r="U166" s="2"/>
      <c r="V166" s="2"/>
      <c r="W166" s="2"/>
      <c r="X166" s="2"/>
      <c r="Y166" s="2"/>
      <c r="Z166" s="2"/>
      <c r="AA166" s="26">
        <f t="shared" si="5"/>
        <v>4</v>
      </c>
      <c r="AB166" s="10">
        <f t="shared" si="4"/>
        <v>4</v>
      </c>
    </row>
    <row r="167" spans="2:28" ht="15.75" customHeight="1">
      <c r="B167" s="2" t="s">
        <v>261</v>
      </c>
      <c r="C167" s="2" t="s">
        <v>976</v>
      </c>
      <c r="D167" s="2" t="s">
        <v>977</v>
      </c>
      <c r="E167" s="2" t="s">
        <v>713</v>
      </c>
      <c r="F167" s="2">
        <v>1</v>
      </c>
      <c r="G167" s="2">
        <v>1</v>
      </c>
      <c r="H167" s="2" t="s">
        <v>62</v>
      </c>
      <c r="I167" s="2">
        <v>0</v>
      </c>
      <c r="J167" s="11"/>
      <c r="K167" s="11">
        <v>1</v>
      </c>
      <c r="L167" s="11"/>
      <c r="M167" s="11"/>
      <c r="N167" s="11"/>
      <c r="O167" s="2"/>
      <c r="P167" s="2"/>
      <c r="Q167" s="2"/>
      <c r="R167" s="2"/>
      <c r="S167" s="2"/>
      <c r="T167" s="2"/>
      <c r="U167" s="2"/>
      <c r="V167" s="2"/>
      <c r="W167" s="2"/>
      <c r="X167" s="2"/>
      <c r="Y167" s="2"/>
      <c r="Z167" s="2"/>
      <c r="AA167" s="26">
        <f t="shared" si="5"/>
        <v>1</v>
      </c>
      <c r="AB167" s="10">
        <f t="shared" si="4"/>
        <v>1</v>
      </c>
    </row>
    <row r="168" spans="2:28" ht="15.75" customHeight="1">
      <c r="B168" s="2" t="s">
        <v>261</v>
      </c>
      <c r="C168" s="2" t="s">
        <v>978</v>
      </c>
      <c r="D168" s="2" t="s">
        <v>979</v>
      </c>
      <c r="E168" s="2" t="s">
        <v>980</v>
      </c>
      <c r="F168" s="2">
        <v>1</v>
      </c>
      <c r="G168" s="2">
        <v>1</v>
      </c>
      <c r="H168" s="2" t="s">
        <v>75</v>
      </c>
      <c r="I168" s="2">
        <v>1</v>
      </c>
      <c r="J168" s="11"/>
      <c r="K168" s="11"/>
      <c r="L168" s="11"/>
      <c r="M168" s="11"/>
      <c r="N168" s="11"/>
      <c r="O168" s="2"/>
      <c r="P168" s="2"/>
      <c r="Q168" s="2"/>
      <c r="R168" s="2"/>
      <c r="S168" s="2"/>
      <c r="T168" s="2"/>
      <c r="U168" s="2"/>
      <c r="V168" s="2"/>
      <c r="W168" s="2"/>
      <c r="X168" s="2"/>
      <c r="Y168" s="2"/>
      <c r="Z168" s="2"/>
      <c r="AA168" s="26">
        <f t="shared" si="5"/>
        <v>1</v>
      </c>
      <c r="AB168" s="10">
        <f t="shared" si="4"/>
        <v>0</v>
      </c>
    </row>
    <row r="169" spans="2:28" ht="15.75" customHeight="1">
      <c r="B169" s="2" t="s">
        <v>261</v>
      </c>
      <c r="C169" s="2" t="s">
        <v>981</v>
      </c>
      <c r="D169" s="2" t="s">
        <v>982</v>
      </c>
      <c r="E169" s="2" t="s">
        <v>877</v>
      </c>
      <c r="F169" s="2">
        <v>1</v>
      </c>
      <c r="G169" s="2">
        <v>1</v>
      </c>
      <c r="H169" s="2" t="s">
        <v>62</v>
      </c>
      <c r="I169" s="2">
        <v>0</v>
      </c>
      <c r="J169" s="11"/>
      <c r="K169" s="11">
        <v>1</v>
      </c>
      <c r="L169" s="11"/>
      <c r="M169" s="11"/>
      <c r="N169" s="11"/>
      <c r="O169" s="2"/>
      <c r="P169" s="2"/>
      <c r="Q169" s="2"/>
      <c r="R169" s="2"/>
      <c r="S169" s="2"/>
      <c r="T169" s="2"/>
      <c r="U169" s="2"/>
      <c r="V169" s="2"/>
      <c r="W169" s="2"/>
      <c r="X169" s="2"/>
      <c r="Y169" s="2"/>
      <c r="Z169" s="2"/>
      <c r="AA169" s="26">
        <f t="shared" si="5"/>
        <v>1</v>
      </c>
      <c r="AB169" s="10">
        <f t="shared" si="4"/>
        <v>1</v>
      </c>
    </row>
    <row r="170" spans="2:28" ht="15.75" customHeight="1">
      <c r="B170" s="2" t="s">
        <v>261</v>
      </c>
      <c r="C170" s="2" t="s">
        <v>983</v>
      </c>
      <c r="D170" s="2" t="s">
        <v>984</v>
      </c>
      <c r="E170" s="2" t="s">
        <v>985</v>
      </c>
      <c r="F170" s="2">
        <v>1</v>
      </c>
      <c r="G170" s="2">
        <v>1</v>
      </c>
      <c r="H170" s="2" t="s">
        <v>62</v>
      </c>
      <c r="I170" s="2">
        <v>0</v>
      </c>
      <c r="J170" s="11"/>
      <c r="K170" s="11">
        <v>1</v>
      </c>
      <c r="L170" s="11"/>
      <c r="M170" s="11"/>
      <c r="N170" s="11"/>
      <c r="O170" s="2"/>
      <c r="P170" s="2"/>
      <c r="Q170" s="2"/>
      <c r="R170" s="2"/>
      <c r="S170" s="2"/>
      <c r="T170" s="2"/>
      <c r="U170" s="2"/>
      <c r="V170" s="2"/>
      <c r="W170" s="2"/>
      <c r="X170" s="2"/>
      <c r="Y170" s="2"/>
      <c r="Z170" s="2"/>
      <c r="AA170" s="26">
        <f t="shared" si="5"/>
        <v>1</v>
      </c>
      <c r="AB170" s="10">
        <f t="shared" si="4"/>
        <v>1</v>
      </c>
    </row>
    <row r="171" spans="2:28" ht="15.75" customHeight="1">
      <c r="B171" s="2" t="s">
        <v>261</v>
      </c>
      <c r="C171" s="2" t="s">
        <v>986</v>
      </c>
      <c r="D171" s="2" t="s">
        <v>987</v>
      </c>
      <c r="E171" s="2" t="s">
        <v>988</v>
      </c>
      <c r="F171" s="2">
        <v>4</v>
      </c>
      <c r="G171" s="2">
        <v>3</v>
      </c>
      <c r="H171" s="2" t="s">
        <v>75</v>
      </c>
      <c r="I171" s="2">
        <v>3</v>
      </c>
      <c r="J171" s="11"/>
      <c r="K171" s="11"/>
      <c r="L171" s="11"/>
      <c r="M171" s="11"/>
      <c r="N171" s="11"/>
      <c r="O171" s="2"/>
      <c r="P171" s="2"/>
      <c r="Q171" s="2"/>
      <c r="R171" s="2"/>
      <c r="S171" s="2"/>
      <c r="T171" s="2"/>
      <c r="U171" s="2"/>
      <c r="V171" s="2"/>
      <c r="W171" s="2"/>
      <c r="X171" s="2"/>
      <c r="Y171" s="2"/>
      <c r="Z171" s="2"/>
      <c r="AA171" s="26">
        <f t="shared" si="5"/>
        <v>3</v>
      </c>
      <c r="AB171" s="10">
        <f t="shared" si="4"/>
        <v>0</v>
      </c>
    </row>
    <row r="172" spans="2:28" ht="15.75" customHeight="1">
      <c r="B172" s="2" t="s">
        <v>261</v>
      </c>
      <c r="C172" s="2" t="s">
        <v>989</v>
      </c>
      <c r="D172" s="2" t="s">
        <v>990</v>
      </c>
      <c r="E172" s="2" t="s">
        <v>991</v>
      </c>
      <c r="F172" s="2">
        <v>1</v>
      </c>
      <c r="G172" s="2">
        <v>1</v>
      </c>
      <c r="H172" s="2" t="s">
        <v>75</v>
      </c>
      <c r="I172" s="2">
        <v>1</v>
      </c>
      <c r="J172" s="11"/>
      <c r="K172" s="11"/>
      <c r="L172" s="11"/>
      <c r="M172" s="11"/>
      <c r="N172" s="11"/>
      <c r="O172" s="2"/>
      <c r="P172" s="2"/>
      <c r="Q172" s="2"/>
      <c r="R172" s="2"/>
      <c r="S172" s="2"/>
      <c r="T172" s="2"/>
      <c r="U172" s="2"/>
      <c r="V172" s="2"/>
      <c r="W172" s="2"/>
      <c r="X172" s="2"/>
      <c r="Y172" s="2"/>
      <c r="Z172" s="2"/>
      <c r="AA172" s="26">
        <f t="shared" si="5"/>
        <v>1</v>
      </c>
      <c r="AB172" s="10">
        <f t="shared" si="4"/>
        <v>0</v>
      </c>
    </row>
    <row r="173" spans="2:28" ht="15.75" customHeight="1">
      <c r="B173" s="2" t="s">
        <v>261</v>
      </c>
      <c r="C173" s="2" t="s">
        <v>992</v>
      </c>
      <c r="D173" s="4" t="s">
        <v>993</v>
      </c>
      <c r="E173" s="2" t="s">
        <v>994</v>
      </c>
      <c r="F173" s="2">
        <v>1</v>
      </c>
      <c r="G173" s="2">
        <v>1</v>
      </c>
      <c r="H173" s="2" t="s">
        <v>67</v>
      </c>
      <c r="I173" s="2">
        <v>0</v>
      </c>
      <c r="J173" s="11">
        <v>1</v>
      </c>
      <c r="K173" s="11"/>
      <c r="L173" s="11"/>
      <c r="M173" s="11"/>
      <c r="N173" s="11"/>
      <c r="O173" s="2"/>
      <c r="P173" s="2"/>
      <c r="Q173" s="2"/>
      <c r="R173" s="2"/>
      <c r="S173" s="2"/>
      <c r="T173" s="2"/>
      <c r="U173" s="2"/>
      <c r="V173" s="2"/>
      <c r="W173" s="2"/>
      <c r="X173" s="2"/>
      <c r="Y173" s="2"/>
      <c r="Z173" s="2"/>
      <c r="AA173" s="26">
        <f t="shared" si="5"/>
        <v>1</v>
      </c>
      <c r="AB173" s="10">
        <f t="shared" si="4"/>
        <v>1</v>
      </c>
    </row>
    <row r="174" spans="2:28" ht="15.75" customHeight="1">
      <c r="B174" s="2" t="s">
        <v>261</v>
      </c>
      <c r="C174" s="2" t="s">
        <v>995</v>
      </c>
      <c r="D174" s="4" t="s">
        <v>996</v>
      </c>
      <c r="E174" s="2" t="s">
        <v>997</v>
      </c>
      <c r="F174" s="2">
        <v>1</v>
      </c>
      <c r="G174" s="2">
        <v>1</v>
      </c>
      <c r="H174" s="2" t="s">
        <v>67</v>
      </c>
      <c r="I174" s="2">
        <v>0</v>
      </c>
      <c r="J174" s="11">
        <v>1</v>
      </c>
      <c r="K174" s="11"/>
      <c r="L174" s="11"/>
      <c r="M174" s="11"/>
      <c r="N174" s="11"/>
      <c r="O174" s="2"/>
      <c r="P174" s="2"/>
      <c r="Q174" s="2"/>
      <c r="R174" s="2"/>
      <c r="S174" s="2"/>
      <c r="T174" s="2"/>
      <c r="U174" s="2"/>
      <c r="V174" s="2"/>
      <c r="W174" s="2"/>
      <c r="X174" s="2"/>
      <c r="Y174" s="2"/>
      <c r="Z174" s="2"/>
      <c r="AA174" s="26">
        <f t="shared" si="5"/>
        <v>1</v>
      </c>
      <c r="AB174" s="10">
        <f t="shared" si="4"/>
        <v>1</v>
      </c>
    </row>
    <row r="175" spans="2:28" ht="15.75" customHeight="1">
      <c r="B175" s="2" t="s">
        <v>261</v>
      </c>
      <c r="C175" s="2" t="s">
        <v>998</v>
      </c>
      <c r="D175" s="4" t="s">
        <v>999</v>
      </c>
      <c r="E175" s="2" t="s">
        <v>1000</v>
      </c>
      <c r="F175" s="2">
        <v>3</v>
      </c>
      <c r="G175" s="2">
        <v>2</v>
      </c>
      <c r="H175" s="2" t="s">
        <v>62</v>
      </c>
      <c r="I175" s="2">
        <v>0</v>
      </c>
      <c r="J175" s="11">
        <v>1</v>
      </c>
      <c r="K175" s="11">
        <v>1</v>
      </c>
      <c r="L175" s="11">
        <v>1</v>
      </c>
      <c r="M175" s="11"/>
      <c r="N175" s="11"/>
      <c r="O175" s="2"/>
      <c r="P175" s="2"/>
      <c r="Q175" s="2"/>
      <c r="R175" s="2"/>
      <c r="S175" s="2"/>
      <c r="T175" s="2"/>
      <c r="U175" s="2"/>
      <c r="V175" s="2"/>
      <c r="W175" s="2"/>
      <c r="X175" s="2"/>
      <c r="Y175" s="2"/>
      <c r="Z175" s="2"/>
      <c r="AA175" s="26">
        <f t="shared" si="5"/>
        <v>3</v>
      </c>
      <c r="AB175" s="10">
        <f t="shared" si="4"/>
        <v>3</v>
      </c>
    </row>
    <row r="176" spans="2:28" ht="15.75" customHeight="1">
      <c r="B176" s="2" t="s">
        <v>261</v>
      </c>
      <c r="C176" s="2" t="s">
        <v>1001</v>
      </c>
      <c r="D176" s="4" t="s">
        <v>1002</v>
      </c>
      <c r="E176" s="2" t="s">
        <v>1003</v>
      </c>
      <c r="F176" s="2">
        <v>1</v>
      </c>
      <c r="G176" s="2">
        <v>1</v>
      </c>
      <c r="H176" s="2" t="s">
        <v>67</v>
      </c>
      <c r="I176" s="2">
        <v>0</v>
      </c>
      <c r="J176" s="11">
        <v>1</v>
      </c>
      <c r="K176" s="11"/>
      <c r="L176" s="11"/>
      <c r="M176" s="11"/>
      <c r="N176" s="11"/>
      <c r="O176" s="2"/>
      <c r="P176" s="2"/>
      <c r="Q176" s="2"/>
      <c r="R176" s="2"/>
      <c r="S176" s="2"/>
      <c r="T176" s="2"/>
      <c r="U176" s="2"/>
      <c r="V176" s="2"/>
      <c r="W176" s="2"/>
      <c r="X176" s="2"/>
      <c r="Y176" s="2"/>
      <c r="Z176" s="2"/>
      <c r="AA176" s="26">
        <f t="shared" si="5"/>
        <v>1</v>
      </c>
      <c r="AB176" s="10">
        <f t="shared" si="4"/>
        <v>1</v>
      </c>
    </row>
    <row r="177" spans="2:28" ht="15.75" customHeight="1">
      <c r="B177" s="2" t="s">
        <v>261</v>
      </c>
      <c r="C177" s="2" t="s">
        <v>1004</v>
      </c>
      <c r="D177" s="4" t="s">
        <v>1005</v>
      </c>
      <c r="E177" s="2" t="s">
        <v>1006</v>
      </c>
      <c r="F177" s="2">
        <v>1</v>
      </c>
      <c r="G177" s="2">
        <v>1</v>
      </c>
      <c r="H177" s="2" t="s">
        <v>67</v>
      </c>
      <c r="I177" s="2">
        <v>0</v>
      </c>
      <c r="J177" s="11">
        <v>1</v>
      </c>
      <c r="K177" s="11"/>
      <c r="L177" s="11"/>
      <c r="M177" s="11"/>
      <c r="N177" s="11"/>
      <c r="O177" s="2"/>
      <c r="P177" s="2"/>
      <c r="Q177" s="2"/>
      <c r="R177" s="2"/>
      <c r="S177" s="2"/>
      <c r="T177" s="2"/>
      <c r="U177" s="2"/>
      <c r="V177" s="2"/>
      <c r="W177" s="2"/>
      <c r="X177" s="2"/>
      <c r="Y177" s="2"/>
      <c r="Z177" s="2"/>
      <c r="AA177" s="26">
        <f t="shared" si="5"/>
        <v>1</v>
      </c>
      <c r="AB177" s="10">
        <f t="shared" si="4"/>
        <v>1</v>
      </c>
    </row>
    <row r="178" spans="2:28" ht="15.75" customHeight="1">
      <c r="B178" s="2" t="s">
        <v>461</v>
      </c>
      <c r="C178" s="2" t="s">
        <v>1007</v>
      </c>
      <c r="D178" s="2" t="s">
        <v>1008</v>
      </c>
      <c r="E178" s="2" t="s">
        <v>1009</v>
      </c>
      <c r="F178" s="2">
        <v>1</v>
      </c>
      <c r="G178" s="2">
        <v>1</v>
      </c>
      <c r="H178" s="2" t="s">
        <v>62</v>
      </c>
      <c r="I178" s="2">
        <v>0</v>
      </c>
      <c r="J178" s="11">
        <v>1</v>
      </c>
      <c r="K178" s="11"/>
      <c r="L178" s="11"/>
      <c r="M178" s="11"/>
      <c r="N178" s="11"/>
      <c r="O178" s="2"/>
      <c r="P178" s="2"/>
      <c r="Q178" s="2"/>
      <c r="R178" s="2"/>
      <c r="S178" s="2"/>
      <c r="T178" s="2"/>
      <c r="U178" s="2"/>
      <c r="V178" s="2"/>
      <c r="W178" s="2"/>
      <c r="X178" s="2"/>
      <c r="Y178" s="2"/>
      <c r="Z178" s="2"/>
      <c r="AA178" s="26">
        <f t="shared" si="5"/>
        <v>1</v>
      </c>
      <c r="AB178" s="10">
        <f t="shared" si="4"/>
        <v>1</v>
      </c>
    </row>
    <row r="179" spans="2:28" ht="15.75" customHeight="1">
      <c r="B179" s="2" t="s">
        <v>461</v>
      </c>
      <c r="C179" s="2" t="s">
        <v>1010</v>
      </c>
      <c r="D179" s="2" t="s">
        <v>1011</v>
      </c>
      <c r="E179" s="2" t="s">
        <v>1012</v>
      </c>
      <c r="F179" s="2">
        <v>1</v>
      </c>
      <c r="G179" s="2">
        <v>1</v>
      </c>
      <c r="H179" s="2" t="s">
        <v>67</v>
      </c>
      <c r="I179" s="2">
        <v>0</v>
      </c>
      <c r="J179" s="11"/>
      <c r="K179" s="11">
        <v>1</v>
      </c>
      <c r="L179" s="11"/>
      <c r="M179" s="11"/>
      <c r="N179" s="11"/>
      <c r="O179" s="2"/>
      <c r="P179" s="2"/>
      <c r="Q179" s="2"/>
      <c r="R179" s="2"/>
      <c r="S179" s="2"/>
      <c r="T179" s="2"/>
      <c r="U179" s="2"/>
      <c r="V179" s="2"/>
      <c r="W179" s="2"/>
      <c r="X179" s="2"/>
      <c r="Y179" s="2"/>
      <c r="Z179" s="2"/>
      <c r="AA179" s="26">
        <f t="shared" si="5"/>
        <v>1</v>
      </c>
      <c r="AB179" s="10">
        <f t="shared" si="4"/>
        <v>1</v>
      </c>
    </row>
    <row r="180" spans="2:28" ht="15.75" customHeight="1">
      <c r="B180" s="2" t="s">
        <v>461</v>
      </c>
      <c r="C180" s="2" t="s">
        <v>1013</v>
      </c>
      <c r="D180" s="4" t="s">
        <v>1014</v>
      </c>
      <c r="E180" s="2" t="s">
        <v>1015</v>
      </c>
      <c r="F180" s="2">
        <v>1</v>
      </c>
      <c r="G180" s="2">
        <v>0</v>
      </c>
      <c r="H180" s="2" t="s">
        <v>67</v>
      </c>
      <c r="I180" s="2">
        <v>0</v>
      </c>
      <c r="J180" s="11">
        <v>1</v>
      </c>
      <c r="K180" s="11"/>
      <c r="L180" s="11"/>
      <c r="M180" s="11"/>
      <c r="N180" s="11"/>
      <c r="O180" s="2"/>
      <c r="P180" s="2"/>
      <c r="Q180" s="2"/>
      <c r="R180" s="2"/>
      <c r="S180" s="2"/>
      <c r="T180" s="2"/>
      <c r="U180" s="2"/>
      <c r="V180" s="2"/>
      <c r="W180" s="2"/>
      <c r="X180" s="2"/>
      <c r="Y180" s="2"/>
      <c r="Z180" s="2"/>
      <c r="AA180" s="26">
        <f t="shared" si="5"/>
        <v>1</v>
      </c>
      <c r="AB180" s="10">
        <f t="shared" si="4"/>
        <v>1</v>
      </c>
    </row>
    <row r="181" spans="2:28" ht="15.75" customHeight="1">
      <c r="B181" s="2" t="s">
        <v>461</v>
      </c>
      <c r="C181" s="2" t="s">
        <v>1016</v>
      </c>
      <c r="D181" s="4" t="s">
        <v>1017</v>
      </c>
      <c r="E181" s="2" t="s">
        <v>1018</v>
      </c>
      <c r="F181" s="2">
        <v>1</v>
      </c>
      <c r="G181" s="2">
        <v>1</v>
      </c>
      <c r="H181" s="2" t="s">
        <v>75</v>
      </c>
      <c r="I181" s="2">
        <v>1</v>
      </c>
      <c r="J181" s="11"/>
      <c r="K181" s="11"/>
      <c r="L181" s="11"/>
      <c r="M181" s="11"/>
      <c r="N181" s="11"/>
      <c r="O181" s="2"/>
      <c r="P181" s="2"/>
      <c r="Q181" s="2"/>
      <c r="R181" s="2"/>
      <c r="S181" s="2"/>
      <c r="T181" s="2"/>
      <c r="U181" s="2"/>
      <c r="V181" s="2"/>
      <c r="W181" s="2"/>
      <c r="X181" s="2"/>
      <c r="Y181" s="2"/>
      <c r="Z181" s="2"/>
      <c r="AA181" s="26">
        <f t="shared" si="5"/>
        <v>1</v>
      </c>
      <c r="AB181" s="10">
        <f t="shared" si="4"/>
        <v>0</v>
      </c>
    </row>
    <row r="182" spans="2:28" ht="15.75" customHeight="1">
      <c r="B182" s="2" t="s">
        <v>461</v>
      </c>
      <c r="C182" s="2" t="s">
        <v>1019</v>
      </c>
      <c r="D182" s="4" t="s">
        <v>1020</v>
      </c>
      <c r="E182" s="2" t="s">
        <v>1021</v>
      </c>
      <c r="F182" s="2">
        <v>2</v>
      </c>
      <c r="G182" s="2">
        <v>1</v>
      </c>
      <c r="H182" s="2" t="s">
        <v>62</v>
      </c>
      <c r="I182" s="2">
        <v>0</v>
      </c>
      <c r="J182" s="11">
        <v>1</v>
      </c>
      <c r="K182" s="11">
        <v>1</v>
      </c>
      <c r="L182" s="11"/>
      <c r="M182" s="11"/>
      <c r="N182" s="11"/>
      <c r="O182" s="2"/>
      <c r="P182" s="2"/>
      <c r="Q182" s="2"/>
      <c r="R182" s="2"/>
      <c r="S182" s="2"/>
      <c r="T182" s="2"/>
      <c r="U182" s="2"/>
      <c r="V182" s="2"/>
      <c r="W182" s="2"/>
      <c r="X182" s="2"/>
      <c r="Y182" s="2"/>
      <c r="Z182" s="2"/>
      <c r="AA182" s="26">
        <f t="shared" si="5"/>
        <v>2</v>
      </c>
      <c r="AB182" s="10">
        <f t="shared" si="4"/>
        <v>2</v>
      </c>
    </row>
    <row r="183" spans="2:28" ht="15.75" customHeight="1">
      <c r="B183" s="2" t="s">
        <v>1022</v>
      </c>
      <c r="C183" s="2" t="s">
        <v>1023</v>
      </c>
      <c r="D183" s="2" t="s">
        <v>1024</v>
      </c>
      <c r="E183" s="2" t="s">
        <v>1025</v>
      </c>
      <c r="F183" s="2">
        <v>1</v>
      </c>
      <c r="G183" s="2">
        <v>1</v>
      </c>
      <c r="H183" s="2" t="s">
        <v>62</v>
      </c>
      <c r="I183" s="2">
        <v>0</v>
      </c>
      <c r="J183" s="11">
        <v>1</v>
      </c>
      <c r="K183" s="11"/>
      <c r="L183" s="11"/>
      <c r="M183" s="11"/>
      <c r="N183" s="11"/>
      <c r="O183" s="2"/>
      <c r="P183" s="2"/>
      <c r="Q183" s="2"/>
      <c r="R183" s="2"/>
      <c r="S183" s="2"/>
      <c r="T183" s="2"/>
      <c r="U183" s="2"/>
      <c r="V183" s="2"/>
      <c r="W183" s="2"/>
      <c r="X183" s="2"/>
      <c r="Y183" s="2"/>
      <c r="Z183" s="2"/>
      <c r="AA183" s="26">
        <f t="shared" si="5"/>
        <v>1</v>
      </c>
      <c r="AB183" s="10">
        <f t="shared" si="4"/>
        <v>1</v>
      </c>
    </row>
    <row r="184" spans="2:28" ht="15.75" customHeight="1">
      <c r="B184" s="2" t="s">
        <v>1022</v>
      </c>
      <c r="C184" s="2" t="s">
        <v>1026</v>
      </c>
      <c r="D184" s="2" t="s">
        <v>1027</v>
      </c>
      <c r="E184" s="2" t="s">
        <v>1028</v>
      </c>
      <c r="F184" s="2">
        <v>1</v>
      </c>
      <c r="G184" s="2">
        <v>1</v>
      </c>
      <c r="H184" s="2" t="s">
        <v>67</v>
      </c>
      <c r="I184" s="2">
        <v>0</v>
      </c>
      <c r="J184" s="11"/>
      <c r="K184" s="11">
        <v>1</v>
      </c>
      <c r="L184" s="11"/>
      <c r="M184" s="11"/>
      <c r="N184" s="11"/>
      <c r="O184" s="2"/>
      <c r="P184" s="2"/>
      <c r="Q184" s="2"/>
      <c r="R184" s="2"/>
      <c r="S184" s="2"/>
      <c r="T184" s="2"/>
      <c r="U184" s="2"/>
      <c r="V184" s="2"/>
      <c r="W184" s="2"/>
      <c r="X184" s="2"/>
      <c r="Y184" s="2"/>
      <c r="Z184" s="2"/>
      <c r="AA184" s="26">
        <f t="shared" si="5"/>
        <v>1</v>
      </c>
      <c r="AB184" s="10">
        <f t="shared" si="4"/>
        <v>1</v>
      </c>
    </row>
    <row r="185" spans="2:28" ht="15.75" customHeight="1">
      <c r="B185" s="2" t="s">
        <v>1022</v>
      </c>
      <c r="C185" s="2" t="s">
        <v>1029</v>
      </c>
      <c r="D185" s="2" t="s">
        <v>1030</v>
      </c>
      <c r="E185" s="2" t="s">
        <v>1031</v>
      </c>
      <c r="F185" s="2">
        <v>1</v>
      </c>
      <c r="G185" s="2">
        <v>1</v>
      </c>
      <c r="H185" s="2" t="s">
        <v>67</v>
      </c>
      <c r="I185" s="2">
        <v>0</v>
      </c>
      <c r="J185" s="11">
        <v>1</v>
      </c>
      <c r="K185" s="11"/>
      <c r="L185" s="11"/>
      <c r="M185" s="11"/>
      <c r="N185" s="11"/>
      <c r="O185" s="2"/>
      <c r="P185" s="2"/>
      <c r="Q185" s="2"/>
      <c r="R185" s="2"/>
      <c r="S185" s="2"/>
      <c r="T185" s="2"/>
      <c r="U185" s="2"/>
      <c r="V185" s="2"/>
      <c r="W185" s="2"/>
      <c r="X185" s="2"/>
      <c r="Y185" s="2"/>
      <c r="Z185" s="2"/>
      <c r="AA185" s="26">
        <f t="shared" si="5"/>
        <v>1</v>
      </c>
      <c r="AB185" s="10">
        <f t="shared" si="4"/>
        <v>1</v>
      </c>
    </row>
    <row r="186" spans="2:28" ht="15.75" customHeight="1">
      <c r="B186" s="2" t="s">
        <v>1032</v>
      </c>
      <c r="C186" s="2" t="s">
        <v>1033</v>
      </c>
      <c r="D186" s="2" t="s">
        <v>1034</v>
      </c>
      <c r="E186" s="2" t="s">
        <v>1035</v>
      </c>
      <c r="F186" s="2">
        <v>1</v>
      </c>
      <c r="G186" s="2">
        <v>1</v>
      </c>
      <c r="H186" s="2" t="s">
        <v>62</v>
      </c>
      <c r="I186" s="2">
        <v>0</v>
      </c>
      <c r="J186" s="11"/>
      <c r="K186" s="11">
        <v>1</v>
      </c>
      <c r="L186" s="11"/>
      <c r="M186" s="11"/>
      <c r="N186" s="11"/>
      <c r="O186" s="2"/>
      <c r="P186" s="2"/>
      <c r="Q186" s="2"/>
      <c r="R186" s="2"/>
      <c r="S186" s="2"/>
      <c r="T186" s="2"/>
      <c r="U186" s="2"/>
      <c r="V186" s="2"/>
      <c r="W186" s="2"/>
      <c r="X186" s="2"/>
      <c r="Y186" s="2"/>
      <c r="Z186" s="2"/>
      <c r="AA186" s="26">
        <f t="shared" si="5"/>
        <v>1</v>
      </c>
      <c r="AB186" s="10">
        <f t="shared" si="4"/>
        <v>1</v>
      </c>
    </row>
    <row r="187" spans="2:28" ht="15.75" customHeight="1">
      <c r="B187" s="2" t="s">
        <v>90</v>
      </c>
      <c r="C187" s="2" t="s">
        <v>1036</v>
      </c>
      <c r="D187" s="2" t="s">
        <v>1037</v>
      </c>
      <c r="E187" s="2" t="s">
        <v>1038</v>
      </c>
      <c r="F187" s="2">
        <v>1</v>
      </c>
      <c r="G187" s="2">
        <v>1</v>
      </c>
      <c r="H187" s="2" t="s">
        <v>62</v>
      </c>
      <c r="I187" s="2">
        <v>0</v>
      </c>
      <c r="J187" s="11">
        <v>1</v>
      </c>
      <c r="K187" s="11"/>
      <c r="L187" s="11"/>
      <c r="M187" s="11"/>
      <c r="N187" s="11"/>
      <c r="O187" s="2"/>
      <c r="P187" s="2"/>
      <c r="Q187" s="2"/>
      <c r="R187" s="2"/>
      <c r="S187" s="2"/>
      <c r="T187" s="2"/>
      <c r="U187" s="2"/>
      <c r="V187" s="2"/>
      <c r="W187" s="2"/>
      <c r="X187" s="2"/>
      <c r="Y187" s="2"/>
      <c r="Z187" s="2"/>
      <c r="AA187" s="26">
        <f t="shared" si="5"/>
        <v>1</v>
      </c>
      <c r="AB187" s="10">
        <f t="shared" si="4"/>
        <v>1</v>
      </c>
    </row>
    <row r="188" spans="2:28" ht="15.75" customHeight="1">
      <c r="B188" s="2" t="s">
        <v>90</v>
      </c>
      <c r="C188" s="2" t="s">
        <v>1039</v>
      </c>
      <c r="D188" s="4" t="s">
        <v>1040</v>
      </c>
      <c r="E188" s="2" t="s">
        <v>1041</v>
      </c>
      <c r="F188" s="2">
        <v>1</v>
      </c>
      <c r="G188" s="2">
        <v>1</v>
      </c>
      <c r="H188" s="2" t="s">
        <v>62</v>
      </c>
      <c r="I188" s="2">
        <v>0</v>
      </c>
      <c r="J188" s="11">
        <v>1</v>
      </c>
      <c r="K188" s="11"/>
      <c r="L188" s="11"/>
      <c r="M188" s="11"/>
      <c r="N188" s="11"/>
      <c r="O188" s="2"/>
      <c r="P188" s="2"/>
      <c r="Q188" s="2"/>
      <c r="R188" s="2"/>
      <c r="S188" s="2"/>
      <c r="T188" s="2"/>
      <c r="U188" s="2"/>
      <c r="V188" s="2"/>
      <c r="W188" s="2"/>
      <c r="X188" s="2"/>
      <c r="Y188" s="2"/>
      <c r="Z188" s="2"/>
      <c r="AA188" s="26">
        <f t="shared" si="5"/>
        <v>1</v>
      </c>
      <c r="AB188" s="10">
        <f t="shared" si="4"/>
        <v>1</v>
      </c>
    </row>
    <row r="189" spans="2:28" ht="15.75" customHeight="1">
      <c r="B189" s="2" t="s">
        <v>90</v>
      </c>
      <c r="C189" s="2" t="s">
        <v>1042</v>
      </c>
      <c r="D189" s="2" t="s">
        <v>1043</v>
      </c>
      <c r="E189" s="2" t="s">
        <v>1044</v>
      </c>
      <c r="F189" s="2">
        <v>2</v>
      </c>
      <c r="G189" s="2">
        <v>2</v>
      </c>
      <c r="H189" s="2" t="s">
        <v>62</v>
      </c>
      <c r="I189" s="2">
        <v>1</v>
      </c>
      <c r="J189" s="11"/>
      <c r="K189" s="11"/>
      <c r="L189" s="11"/>
      <c r="M189" s="11"/>
      <c r="N189" s="11"/>
      <c r="O189" s="2"/>
      <c r="P189" s="2"/>
      <c r="Q189" s="2"/>
      <c r="R189" s="2"/>
      <c r="S189" s="2"/>
      <c r="T189" s="2"/>
      <c r="U189" s="2"/>
      <c r="V189" s="2"/>
      <c r="W189" s="2"/>
      <c r="X189" s="2"/>
      <c r="Y189" s="2"/>
      <c r="Z189" s="2"/>
      <c r="AA189" s="26">
        <f t="shared" si="5"/>
        <v>1</v>
      </c>
      <c r="AB189" s="10">
        <f t="shared" si="4"/>
        <v>0</v>
      </c>
    </row>
    <row r="190" spans="2:28" ht="15.75" customHeight="1">
      <c r="B190" s="2" t="s">
        <v>90</v>
      </c>
      <c r="C190" s="2" t="s">
        <v>1045</v>
      </c>
      <c r="D190" s="2" t="s">
        <v>1046</v>
      </c>
      <c r="E190" s="2" t="s">
        <v>1047</v>
      </c>
      <c r="F190" s="2">
        <v>1</v>
      </c>
      <c r="G190" s="2">
        <v>1</v>
      </c>
      <c r="H190" s="2" t="s">
        <v>62</v>
      </c>
      <c r="I190" s="2">
        <v>0</v>
      </c>
      <c r="J190" s="11"/>
      <c r="K190" s="11"/>
      <c r="L190" s="11">
        <v>1</v>
      </c>
      <c r="M190" s="11"/>
      <c r="N190" s="11"/>
      <c r="O190" s="2"/>
      <c r="P190" s="2"/>
      <c r="Q190" s="2"/>
      <c r="R190" s="2"/>
      <c r="S190" s="2"/>
      <c r="T190" s="2"/>
      <c r="U190" s="2"/>
      <c r="V190" s="2"/>
      <c r="W190" s="2"/>
      <c r="X190" s="2"/>
      <c r="Y190" s="2"/>
      <c r="Z190" s="2"/>
      <c r="AA190" s="26">
        <f t="shared" si="5"/>
        <v>1</v>
      </c>
      <c r="AB190" s="10">
        <f t="shared" si="4"/>
        <v>1</v>
      </c>
    </row>
    <row r="191" spans="2:28" ht="15.75" customHeight="1">
      <c r="B191" s="2" t="s">
        <v>90</v>
      </c>
      <c r="C191" s="2" t="s">
        <v>1048</v>
      </c>
      <c r="D191" s="4" t="s">
        <v>1049</v>
      </c>
      <c r="E191" s="2" t="s">
        <v>621</v>
      </c>
      <c r="F191" s="2">
        <v>1</v>
      </c>
      <c r="G191" s="2">
        <v>1</v>
      </c>
      <c r="H191" s="2" t="s">
        <v>75</v>
      </c>
      <c r="I191" s="2">
        <v>1</v>
      </c>
      <c r="J191" s="11"/>
      <c r="K191" s="11"/>
      <c r="L191" s="11"/>
      <c r="M191" s="11"/>
      <c r="N191" s="11"/>
      <c r="O191" s="2"/>
      <c r="P191" s="2"/>
      <c r="Q191" s="2"/>
      <c r="R191" s="2"/>
      <c r="S191" s="2"/>
      <c r="T191" s="2"/>
      <c r="U191" s="2"/>
      <c r="V191" s="2"/>
      <c r="W191" s="2"/>
      <c r="X191" s="2"/>
      <c r="Y191" s="2"/>
      <c r="Z191" s="2"/>
      <c r="AA191" s="26">
        <f t="shared" si="5"/>
        <v>1</v>
      </c>
      <c r="AB191" s="10">
        <f t="shared" si="4"/>
        <v>0</v>
      </c>
    </row>
    <row r="192" spans="2:28" ht="15.75" customHeight="1">
      <c r="B192" s="2" t="s">
        <v>90</v>
      </c>
      <c r="C192" s="2" t="s">
        <v>1050</v>
      </c>
      <c r="D192" s="2" t="s">
        <v>1051</v>
      </c>
      <c r="E192" s="2" t="s">
        <v>1052</v>
      </c>
      <c r="F192" s="2">
        <v>2</v>
      </c>
      <c r="G192" s="2">
        <v>2</v>
      </c>
      <c r="H192" s="2" t="s">
        <v>67</v>
      </c>
      <c r="I192" s="2">
        <v>0</v>
      </c>
      <c r="J192" s="11"/>
      <c r="K192" s="11">
        <v>2</v>
      </c>
      <c r="L192" s="11"/>
      <c r="M192" s="11"/>
      <c r="N192" s="11"/>
      <c r="O192" s="2"/>
      <c r="P192" s="2"/>
      <c r="Q192" s="2"/>
      <c r="R192" s="2"/>
      <c r="S192" s="2"/>
      <c r="T192" s="2"/>
      <c r="U192" s="2"/>
      <c r="V192" s="2"/>
      <c r="W192" s="2"/>
      <c r="X192" s="2"/>
      <c r="Y192" s="2"/>
      <c r="Z192" s="2"/>
      <c r="AA192" s="26">
        <f t="shared" si="5"/>
        <v>2</v>
      </c>
      <c r="AB192" s="10">
        <f t="shared" si="4"/>
        <v>2</v>
      </c>
    </row>
    <row r="193" spans="2:28" ht="15.75" customHeight="1">
      <c r="B193" s="2" t="s">
        <v>90</v>
      </c>
      <c r="C193" s="2" t="s">
        <v>1053</v>
      </c>
      <c r="D193" s="2" t="s">
        <v>1054</v>
      </c>
      <c r="E193" s="2" t="s">
        <v>1055</v>
      </c>
      <c r="F193" s="2">
        <v>2</v>
      </c>
      <c r="G193" s="2">
        <v>2</v>
      </c>
      <c r="H193" s="2" t="s">
        <v>67</v>
      </c>
      <c r="I193" s="2">
        <v>0</v>
      </c>
      <c r="J193" s="11">
        <v>1</v>
      </c>
      <c r="K193" s="11">
        <v>1</v>
      </c>
      <c r="L193" s="11"/>
      <c r="M193" s="11"/>
      <c r="N193" s="11"/>
      <c r="O193" s="2"/>
      <c r="P193" s="2"/>
      <c r="Q193" s="2"/>
      <c r="R193" s="2"/>
      <c r="S193" s="2"/>
      <c r="T193" s="2"/>
      <c r="U193" s="2"/>
      <c r="V193" s="2"/>
      <c r="W193" s="2"/>
      <c r="X193" s="2"/>
      <c r="Y193" s="2"/>
      <c r="Z193" s="2"/>
      <c r="AA193" s="26">
        <f t="shared" si="5"/>
        <v>2</v>
      </c>
      <c r="AB193" s="10">
        <f t="shared" si="4"/>
        <v>2</v>
      </c>
    </row>
    <row r="194" spans="2:28" ht="15.75" customHeight="1">
      <c r="B194" s="2" t="s">
        <v>90</v>
      </c>
      <c r="C194" s="2" t="s">
        <v>1056</v>
      </c>
      <c r="D194" s="4" t="s">
        <v>1057</v>
      </c>
      <c r="E194" s="2" t="s">
        <v>1058</v>
      </c>
      <c r="F194" s="2">
        <v>1</v>
      </c>
      <c r="G194" s="2">
        <v>1</v>
      </c>
      <c r="H194" s="2" t="s">
        <v>67</v>
      </c>
      <c r="I194" s="2">
        <v>0</v>
      </c>
      <c r="J194" s="11"/>
      <c r="K194" s="11">
        <v>1</v>
      </c>
      <c r="L194" s="11"/>
      <c r="M194" s="11"/>
      <c r="N194" s="11"/>
      <c r="O194" s="2"/>
      <c r="P194" s="2"/>
      <c r="Q194" s="2"/>
      <c r="R194" s="2"/>
      <c r="S194" s="2"/>
      <c r="T194" s="2"/>
      <c r="U194" s="2"/>
      <c r="V194" s="2"/>
      <c r="W194" s="2"/>
      <c r="X194" s="2"/>
      <c r="Y194" s="2"/>
      <c r="Z194" s="2"/>
      <c r="AA194" s="26">
        <f t="shared" si="5"/>
        <v>1</v>
      </c>
      <c r="AB194" s="10">
        <f t="shared" ref="AB194:AB257" si="6">SUM(J194:N194)</f>
        <v>1</v>
      </c>
    </row>
    <row r="195" spans="2:28" ht="15.75" customHeight="1">
      <c r="B195" s="2" t="s">
        <v>90</v>
      </c>
      <c r="C195" s="2" t="s">
        <v>1059</v>
      </c>
      <c r="D195" s="4" t="s">
        <v>1060</v>
      </c>
      <c r="E195" s="2" t="s">
        <v>1061</v>
      </c>
      <c r="F195" s="2">
        <v>1</v>
      </c>
      <c r="G195" s="2">
        <v>1</v>
      </c>
      <c r="H195" s="2" t="s">
        <v>67</v>
      </c>
      <c r="I195" s="2">
        <v>0</v>
      </c>
      <c r="J195" s="11">
        <v>1</v>
      </c>
      <c r="K195" s="11"/>
      <c r="L195" s="11"/>
      <c r="M195" s="11"/>
      <c r="N195" s="11"/>
      <c r="O195" s="2"/>
      <c r="P195" s="2"/>
      <c r="Q195" s="2"/>
      <c r="R195" s="2"/>
      <c r="S195" s="2"/>
      <c r="T195" s="2"/>
      <c r="U195" s="2"/>
      <c r="V195" s="2"/>
      <c r="W195" s="2"/>
      <c r="X195" s="2"/>
      <c r="Y195" s="2"/>
      <c r="Z195" s="2"/>
      <c r="AA195" s="26">
        <f t="shared" ref="AA195:AA258" si="7">SUM(I195:Y195)</f>
        <v>1</v>
      </c>
      <c r="AB195" s="10">
        <f t="shared" si="6"/>
        <v>1</v>
      </c>
    </row>
    <row r="196" spans="2:28" ht="15.75" customHeight="1">
      <c r="B196" s="2" t="s">
        <v>90</v>
      </c>
      <c r="C196" s="2" t="s">
        <v>1062</v>
      </c>
      <c r="D196" s="4" t="s">
        <v>1063</v>
      </c>
      <c r="E196" s="2" t="s">
        <v>1064</v>
      </c>
      <c r="F196" s="2">
        <v>2</v>
      </c>
      <c r="G196" s="2">
        <v>1</v>
      </c>
      <c r="H196" s="2" t="s">
        <v>67</v>
      </c>
      <c r="I196" s="2">
        <v>0</v>
      </c>
      <c r="J196" s="11">
        <v>2</v>
      </c>
      <c r="K196" s="11"/>
      <c r="L196" s="11"/>
      <c r="M196" s="11"/>
      <c r="N196" s="11"/>
      <c r="O196" s="2"/>
      <c r="P196" s="2"/>
      <c r="Q196" s="2"/>
      <c r="R196" s="2"/>
      <c r="S196" s="2"/>
      <c r="T196" s="2"/>
      <c r="U196" s="2"/>
      <c r="V196" s="2"/>
      <c r="W196" s="2"/>
      <c r="X196" s="2"/>
      <c r="Y196" s="2"/>
      <c r="Z196" s="2"/>
      <c r="AA196" s="26">
        <f t="shared" si="7"/>
        <v>2</v>
      </c>
      <c r="AB196" s="10">
        <f t="shared" si="6"/>
        <v>2</v>
      </c>
    </row>
    <row r="197" spans="2:28" ht="15.75" customHeight="1">
      <c r="B197" s="2" t="s">
        <v>404</v>
      </c>
      <c r="C197" s="2" t="s">
        <v>1065</v>
      </c>
      <c r="D197" s="2" t="s">
        <v>1066</v>
      </c>
      <c r="E197" s="2" t="s">
        <v>1067</v>
      </c>
      <c r="F197" s="2">
        <v>1</v>
      </c>
      <c r="G197" s="2">
        <v>1</v>
      </c>
      <c r="H197" s="2" t="s">
        <v>62</v>
      </c>
      <c r="I197" s="2">
        <v>0</v>
      </c>
      <c r="J197" s="11">
        <v>1</v>
      </c>
      <c r="K197" s="11"/>
      <c r="L197" s="11"/>
      <c r="M197" s="11"/>
      <c r="N197" s="11"/>
      <c r="O197" s="2"/>
      <c r="P197" s="2"/>
      <c r="Q197" s="2"/>
      <c r="R197" s="2"/>
      <c r="S197" s="2"/>
      <c r="T197" s="2"/>
      <c r="U197" s="2"/>
      <c r="V197" s="2"/>
      <c r="W197" s="2"/>
      <c r="X197" s="2"/>
      <c r="Y197" s="2"/>
      <c r="Z197" s="2"/>
      <c r="AA197" s="26">
        <f t="shared" si="7"/>
        <v>1</v>
      </c>
      <c r="AB197" s="10">
        <f t="shared" si="6"/>
        <v>1</v>
      </c>
    </row>
    <row r="198" spans="2:28" ht="15.75" customHeight="1">
      <c r="B198" s="2" t="s">
        <v>404</v>
      </c>
      <c r="C198" s="2" t="s">
        <v>1068</v>
      </c>
      <c r="D198" s="4" t="s">
        <v>1069</v>
      </c>
      <c r="E198" s="2" t="s">
        <v>1070</v>
      </c>
      <c r="F198" s="2">
        <v>1</v>
      </c>
      <c r="G198" s="2">
        <v>1</v>
      </c>
      <c r="H198" s="2" t="s">
        <v>75</v>
      </c>
      <c r="I198" s="2">
        <v>1</v>
      </c>
      <c r="J198" s="11"/>
      <c r="K198" s="11"/>
      <c r="L198" s="11"/>
      <c r="M198" s="11"/>
      <c r="N198" s="11"/>
      <c r="O198" s="2"/>
      <c r="P198" s="2"/>
      <c r="Q198" s="2"/>
      <c r="R198" s="2"/>
      <c r="S198" s="2"/>
      <c r="T198" s="2"/>
      <c r="U198" s="2"/>
      <c r="V198" s="2"/>
      <c r="W198" s="2"/>
      <c r="X198" s="2"/>
      <c r="Y198" s="2"/>
      <c r="Z198" s="2"/>
      <c r="AA198" s="26">
        <f t="shared" si="7"/>
        <v>1</v>
      </c>
      <c r="AB198" s="10">
        <f t="shared" si="6"/>
        <v>0</v>
      </c>
    </row>
    <row r="199" spans="2:28" ht="15.75" customHeight="1">
      <c r="B199" s="2" t="s">
        <v>404</v>
      </c>
      <c r="C199" s="2" t="s">
        <v>1071</v>
      </c>
      <c r="D199" s="2" t="s">
        <v>1072</v>
      </c>
      <c r="E199" s="2" t="s">
        <v>1073</v>
      </c>
      <c r="F199" s="2">
        <v>1</v>
      </c>
      <c r="G199" s="2">
        <v>1</v>
      </c>
      <c r="H199" s="2" t="s">
        <v>67</v>
      </c>
      <c r="I199" s="2">
        <v>0</v>
      </c>
      <c r="J199" s="11">
        <v>1</v>
      </c>
      <c r="K199" s="11"/>
      <c r="L199" s="11"/>
      <c r="M199" s="11"/>
      <c r="N199" s="11"/>
      <c r="O199" s="2"/>
      <c r="P199" s="2"/>
      <c r="Q199" s="2"/>
      <c r="R199" s="2"/>
      <c r="S199" s="2"/>
      <c r="T199" s="2"/>
      <c r="U199" s="2"/>
      <c r="V199" s="2"/>
      <c r="W199" s="2"/>
      <c r="X199" s="2"/>
      <c r="Y199" s="2"/>
      <c r="Z199" s="2"/>
      <c r="AA199" s="26">
        <f t="shared" si="7"/>
        <v>1</v>
      </c>
      <c r="AB199" s="10">
        <f t="shared" si="6"/>
        <v>1</v>
      </c>
    </row>
    <row r="200" spans="2:28" ht="15.75" customHeight="1">
      <c r="B200" s="2" t="s">
        <v>404</v>
      </c>
      <c r="C200" s="2" t="s">
        <v>1074</v>
      </c>
      <c r="D200" s="4" t="s">
        <v>1075</v>
      </c>
      <c r="E200" s="2" t="s">
        <v>1076</v>
      </c>
      <c r="F200" s="2">
        <v>1</v>
      </c>
      <c r="G200" s="2">
        <v>1</v>
      </c>
      <c r="H200" s="2" t="s">
        <v>67</v>
      </c>
      <c r="I200" s="2">
        <v>0</v>
      </c>
      <c r="J200" s="11"/>
      <c r="K200" s="11"/>
      <c r="L200" s="11">
        <v>1</v>
      </c>
      <c r="M200" s="11"/>
      <c r="N200" s="11"/>
      <c r="O200" s="2"/>
      <c r="P200" s="2"/>
      <c r="Q200" s="2"/>
      <c r="R200" s="2"/>
      <c r="S200" s="2"/>
      <c r="T200" s="2"/>
      <c r="U200" s="2"/>
      <c r="V200" s="2"/>
      <c r="W200" s="2"/>
      <c r="X200" s="2"/>
      <c r="Y200" s="2"/>
      <c r="Z200" s="2"/>
      <c r="AA200" s="26">
        <f t="shared" si="7"/>
        <v>1</v>
      </c>
      <c r="AB200" s="10">
        <f t="shared" si="6"/>
        <v>1</v>
      </c>
    </row>
    <row r="201" spans="2:28" ht="15.75" customHeight="1">
      <c r="B201" s="2" t="s">
        <v>404</v>
      </c>
      <c r="C201" s="2" t="s">
        <v>1077</v>
      </c>
      <c r="D201" s="4" t="s">
        <v>1078</v>
      </c>
      <c r="E201" s="2" t="s">
        <v>1079</v>
      </c>
      <c r="F201" s="2">
        <v>1</v>
      </c>
      <c r="G201" s="2">
        <v>1</v>
      </c>
      <c r="H201" s="2" t="s">
        <v>62</v>
      </c>
      <c r="I201" s="2">
        <v>0</v>
      </c>
      <c r="J201" s="11">
        <v>1</v>
      </c>
      <c r="K201" s="11"/>
      <c r="L201" s="11"/>
      <c r="M201" s="11"/>
      <c r="N201" s="11"/>
      <c r="O201" s="2"/>
      <c r="P201" s="2"/>
      <c r="Q201" s="2"/>
      <c r="R201" s="2"/>
      <c r="S201" s="2"/>
      <c r="T201" s="2"/>
      <c r="U201" s="2"/>
      <c r="V201" s="2"/>
      <c r="W201" s="2"/>
      <c r="X201" s="2"/>
      <c r="Y201" s="2"/>
      <c r="Z201" s="2"/>
      <c r="AA201" s="26">
        <f t="shared" si="7"/>
        <v>1</v>
      </c>
      <c r="AB201" s="10">
        <f t="shared" si="6"/>
        <v>1</v>
      </c>
    </row>
    <row r="202" spans="2:28" ht="15.75" customHeight="1">
      <c r="B202" s="2" t="s">
        <v>57</v>
      </c>
      <c r="C202" s="2" t="s">
        <v>1080</v>
      </c>
      <c r="D202" s="2" t="s">
        <v>1081</v>
      </c>
      <c r="E202" s="2" t="s">
        <v>1082</v>
      </c>
      <c r="F202" s="2">
        <v>2</v>
      </c>
      <c r="G202" s="2">
        <v>2</v>
      </c>
      <c r="H202" s="2" t="s">
        <v>62</v>
      </c>
      <c r="I202" s="2">
        <v>0</v>
      </c>
      <c r="J202" s="11">
        <v>1</v>
      </c>
      <c r="K202" s="11">
        <v>1</v>
      </c>
      <c r="L202" s="11"/>
      <c r="M202" s="11"/>
      <c r="N202" s="11"/>
      <c r="O202" s="2"/>
      <c r="P202" s="2"/>
      <c r="Q202" s="2"/>
      <c r="R202" s="2"/>
      <c r="S202" s="2"/>
      <c r="T202" s="2"/>
      <c r="U202" s="2"/>
      <c r="V202" s="2"/>
      <c r="W202" s="2"/>
      <c r="X202" s="2"/>
      <c r="Y202" s="2"/>
      <c r="Z202" s="2"/>
      <c r="AA202" s="26">
        <f t="shared" si="7"/>
        <v>2</v>
      </c>
      <c r="AB202" s="10">
        <f t="shared" si="6"/>
        <v>2</v>
      </c>
    </row>
    <row r="203" spans="2:28" ht="15.75" customHeight="1">
      <c r="B203" s="2" t="s">
        <v>57</v>
      </c>
      <c r="C203" s="2" t="s">
        <v>1083</v>
      </c>
      <c r="D203" s="2" t="s">
        <v>1084</v>
      </c>
      <c r="E203" s="2" t="s">
        <v>1085</v>
      </c>
      <c r="F203" s="2">
        <v>2</v>
      </c>
      <c r="G203" s="2">
        <v>2</v>
      </c>
      <c r="H203" s="2" t="s">
        <v>62</v>
      </c>
      <c r="I203" s="2">
        <v>0</v>
      </c>
      <c r="J203" s="11">
        <v>2</v>
      </c>
      <c r="K203" s="11"/>
      <c r="L203" s="11"/>
      <c r="M203" s="11"/>
      <c r="N203" s="11"/>
      <c r="O203" s="2"/>
      <c r="P203" s="2"/>
      <c r="Q203" s="2"/>
      <c r="R203" s="2"/>
      <c r="S203" s="2"/>
      <c r="T203" s="2"/>
      <c r="U203" s="2"/>
      <c r="V203" s="2"/>
      <c r="W203" s="2"/>
      <c r="X203" s="2"/>
      <c r="Y203" s="2"/>
      <c r="Z203" s="2"/>
      <c r="AA203" s="26">
        <f t="shared" si="7"/>
        <v>2</v>
      </c>
      <c r="AB203" s="10">
        <f t="shared" si="6"/>
        <v>2</v>
      </c>
    </row>
    <row r="204" spans="2:28" ht="15.75" customHeight="1">
      <c r="B204" s="2" t="s">
        <v>57</v>
      </c>
      <c r="C204" s="2" t="s">
        <v>1086</v>
      </c>
      <c r="D204" s="2" t="s">
        <v>1087</v>
      </c>
      <c r="E204" s="2" t="s">
        <v>665</v>
      </c>
      <c r="F204" s="2">
        <v>1</v>
      </c>
      <c r="G204" s="2">
        <v>1</v>
      </c>
      <c r="H204" s="2" t="s">
        <v>62</v>
      </c>
      <c r="I204" s="2">
        <v>0</v>
      </c>
      <c r="J204" s="11">
        <v>1</v>
      </c>
      <c r="K204" s="11"/>
      <c r="L204" s="11"/>
      <c r="M204" s="11"/>
      <c r="N204" s="11"/>
      <c r="O204" s="2"/>
      <c r="P204" s="2"/>
      <c r="Q204" s="2"/>
      <c r="R204" s="2"/>
      <c r="S204" s="2"/>
      <c r="T204" s="2"/>
      <c r="U204" s="2"/>
      <c r="V204" s="2"/>
      <c r="W204" s="2"/>
      <c r="X204" s="2"/>
      <c r="Y204" s="2"/>
      <c r="Z204" s="2"/>
      <c r="AA204" s="26">
        <f t="shared" si="7"/>
        <v>1</v>
      </c>
      <c r="AB204" s="10">
        <f t="shared" si="6"/>
        <v>1</v>
      </c>
    </row>
    <row r="205" spans="2:28" ht="15.75" customHeight="1">
      <c r="B205" s="2" t="s">
        <v>57</v>
      </c>
      <c r="C205" s="2" t="s">
        <v>1088</v>
      </c>
      <c r="D205" s="2" t="s">
        <v>1089</v>
      </c>
      <c r="E205" s="2" t="s">
        <v>1090</v>
      </c>
      <c r="F205" s="2">
        <v>1</v>
      </c>
      <c r="G205" s="2">
        <v>1</v>
      </c>
      <c r="H205" s="2" t="s">
        <v>62</v>
      </c>
      <c r="I205" s="2">
        <v>0</v>
      </c>
      <c r="J205" s="11"/>
      <c r="K205" s="11">
        <v>1</v>
      </c>
      <c r="L205" s="11"/>
      <c r="M205" s="11"/>
      <c r="N205" s="11"/>
      <c r="O205" s="2"/>
      <c r="P205" s="2"/>
      <c r="Q205" s="2"/>
      <c r="R205" s="2"/>
      <c r="S205" s="2"/>
      <c r="T205" s="2"/>
      <c r="U205" s="2"/>
      <c r="V205" s="2"/>
      <c r="W205" s="2"/>
      <c r="X205" s="2"/>
      <c r="Y205" s="2"/>
      <c r="Z205" s="2"/>
      <c r="AA205" s="26">
        <f t="shared" si="7"/>
        <v>1</v>
      </c>
      <c r="AB205" s="10">
        <f t="shared" si="6"/>
        <v>1</v>
      </c>
    </row>
    <row r="206" spans="2:28" ht="15.75" customHeight="1">
      <c r="B206" s="2" t="s">
        <v>57</v>
      </c>
      <c r="C206" s="2" t="s">
        <v>1091</v>
      </c>
      <c r="D206" s="2" t="s">
        <v>1092</v>
      </c>
      <c r="E206" s="2" t="s">
        <v>1093</v>
      </c>
      <c r="F206" s="2">
        <v>2</v>
      </c>
      <c r="G206" s="2">
        <v>1</v>
      </c>
      <c r="H206" s="2" t="s">
        <v>62</v>
      </c>
      <c r="I206" s="2">
        <v>0</v>
      </c>
      <c r="J206" s="11"/>
      <c r="K206" s="11">
        <v>1</v>
      </c>
      <c r="L206" s="11">
        <v>1</v>
      </c>
      <c r="M206" s="11"/>
      <c r="N206" s="11"/>
      <c r="O206" s="2"/>
      <c r="P206" s="2"/>
      <c r="Q206" s="2"/>
      <c r="R206" s="2"/>
      <c r="S206" s="2"/>
      <c r="T206" s="2"/>
      <c r="U206" s="2"/>
      <c r="V206" s="2"/>
      <c r="W206" s="2"/>
      <c r="X206" s="2"/>
      <c r="Y206" s="2"/>
      <c r="Z206" s="2"/>
      <c r="AA206" s="26">
        <f t="shared" si="7"/>
        <v>2</v>
      </c>
      <c r="AB206" s="10">
        <f t="shared" si="6"/>
        <v>2</v>
      </c>
    </row>
    <row r="207" spans="2:28" ht="15.75" customHeight="1">
      <c r="B207" s="2" t="s">
        <v>57</v>
      </c>
      <c r="C207" s="2" t="s">
        <v>1094</v>
      </c>
      <c r="D207" s="2" t="s">
        <v>1095</v>
      </c>
      <c r="E207" s="2" t="s">
        <v>1096</v>
      </c>
      <c r="F207" s="2">
        <v>2</v>
      </c>
      <c r="G207" s="2">
        <v>2</v>
      </c>
      <c r="H207" s="2" t="s">
        <v>62</v>
      </c>
      <c r="I207" s="2">
        <v>1</v>
      </c>
      <c r="J207" s="11">
        <v>1</v>
      </c>
      <c r="K207" s="11"/>
      <c r="L207" s="11"/>
      <c r="M207" s="11"/>
      <c r="N207" s="11"/>
      <c r="O207" s="2"/>
      <c r="P207" s="2"/>
      <c r="Q207" s="2"/>
      <c r="R207" s="2"/>
      <c r="S207" s="2"/>
      <c r="T207" s="2"/>
      <c r="U207" s="2"/>
      <c r="V207" s="2"/>
      <c r="W207" s="2"/>
      <c r="X207" s="2"/>
      <c r="Y207" s="2"/>
      <c r="Z207" s="2"/>
      <c r="AA207" s="26">
        <f t="shared" si="7"/>
        <v>2</v>
      </c>
      <c r="AB207" s="10">
        <f t="shared" si="6"/>
        <v>1</v>
      </c>
    </row>
    <row r="208" spans="2:28" ht="15.75" customHeight="1">
      <c r="B208" s="2" t="s">
        <v>57</v>
      </c>
      <c r="C208" s="2" t="s">
        <v>1097</v>
      </c>
      <c r="D208" s="2" t="s">
        <v>1098</v>
      </c>
      <c r="E208" s="2" t="s">
        <v>1099</v>
      </c>
      <c r="F208" s="2">
        <v>1</v>
      </c>
      <c r="G208" s="2">
        <v>1</v>
      </c>
      <c r="H208" s="2" t="s">
        <v>75</v>
      </c>
      <c r="I208" s="2">
        <v>1</v>
      </c>
      <c r="J208" s="11"/>
      <c r="K208" s="11"/>
      <c r="L208" s="11"/>
      <c r="M208" s="11"/>
      <c r="N208" s="11"/>
      <c r="O208" s="2"/>
      <c r="P208" s="2"/>
      <c r="Q208" s="2"/>
      <c r="R208" s="2"/>
      <c r="S208" s="2"/>
      <c r="T208" s="2"/>
      <c r="U208" s="2"/>
      <c r="V208" s="2"/>
      <c r="W208" s="2"/>
      <c r="X208" s="2"/>
      <c r="Y208" s="2"/>
      <c r="Z208" s="2"/>
      <c r="AA208" s="26">
        <f t="shared" si="7"/>
        <v>1</v>
      </c>
      <c r="AB208" s="10">
        <f t="shared" si="6"/>
        <v>0</v>
      </c>
    </row>
    <row r="209" spans="2:28" ht="15.75" customHeight="1">
      <c r="B209" s="2" t="s">
        <v>57</v>
      </c>
      <c r="C209" s="2" t="s">
        <v>1100</v>
      </c>
      <c r="D209" s="2" t="s">
        <v>1101</v>
      </c>
      <c r="E209" s="2" t="s">
        <v>1102</v>
      </c>
      <c r="F209" s="2">
        <v>2</v>
      </c>
      <c r="G209" s="2">
        <v>2</v>
      </c>
      <c r="H209" s="2" t="s">
        <v>62</v>
      </c>
      <c r="I209" s="2">
        <v>0</v>
      </c>
      <c r="J209" s="11"/>
      <c r="K209" s="11">
        <v>2</v>
      </c>
      <c r="L209" s="11"/>
      <c r="M209" s="11"/>
      <c r="N209" s="11"/>
      <c r="O209" s="2"/>
      <c r="P209" s="2"/>
      <c r="Q209" s="2"/>
      <c r="R209" s="2"/>
      <c r="S209" s="2"/>
      <c r="T209" s="2"/>
      <c r="U209" s="2"/>
      <c r="V209" s="2"/>
      <c r="W209" s="2"/>
      <c r="X209" s="2"/>
      <c r="Y209" s="2"/>
      <c r="Z209" s="2"/>
      <c r="AA209" s="26">
        <f t="shared" si="7"/>
        <v>2</v>
      </c>
      <c r="AB209" s="10">
        <f t="shared" si="6"/>
        <v>2</v>
      </c>
    </row>
    <row r="210" spans="2:28" ht="15.75" customHeight="1">
      <c r="B210" s="2" t="s">
        <v>57</v>
      </c>
      <c r="C210" s="2" t="s">
        <v>1103</v>
      </c>
      <c r="D210" s="4" t="s">
        <v>1104</v>
      </c>
      <c r="E210" s="2" t="s">
        <v>1105</v>
      </c>
      <c r="F210" s="2">
        <v>1</v>
      </c>
      <c r="G210" s="2">
        <v>1</v>
      </c>
      <c r="H210" s="2" t="s">
        <v>62</v>
      </c>
      <c r="I210" s="2">
        <v>0</v>
      </c>
      <c r="J210" s="11"/>
      <c r="K210" s="11"/>
      <c r="L210" s="11"/>
      <c r="M210" s="11"/>
      <c r="N210" s="11"/>
      <c r="O210" s="2"/>
      <c r="P210" s="2"/>
      <c r="Q210" s="2"/>
      <c r="R210" s="2"/>
      <c r="S210" s="2"/>
      <c r="T210" s="2"/>
      <c r="U210" s="2"/>
      <c r="V210" s="2"/>
      <c r="W210" s="2"/>
      <c r="X210" s="2"/>
      <c r="Y210" s="2"/>
      <c r="Z210" s="2"/>
      <c r="AA210" s="26">
        <f t="shared" si="7"/>
        <v>0</v>
      </c>
      <c r="AB210" s="10">
        <f t="shared" si="6"/>
        <v>0</v>
      </c>
    </row>
    <row r="211" spans="2:28" ht="15.75" customHeight="1">
      <c r="B211" s="2" t="s">
        <v>57</v>
      </c>
      <c r="C211" s="2" t="s">
        <v>1106</v>
      </c>
      <c r="D211" s="2" t="s">
        <v>1107</v>
      </c>
      <c r="E211" s="2" t="s">
        <v>1108</v>
      </c>
      <c r="F211" s="2">
        <v>3</v>
      </c>
      <c r="G211" s="2">
        <v>3</v>
      </c>
      <c r="H211" s="2" t="s">
        <v>62</v>
      </c>
      <c r="I211" s="2">
        <v>0</v>
      </c>
      <c r="J211" s="11">
        <v>1</v>
      </c>
      <c r="K211" s="11"/>
      <c r="L211" s="11"/>
      <c r="M211" s="11"/>
      <c r="N211" s="11"/>
      <c r="O211" s="2"/>
      <c r="P211" s="2"/>
      <c r="Q211" s="2"/>
      <c r="R211" s="2"/>
      <c r="S211" s="2"/>
      <c r="T211" s="2"/>
      <c r="U211" s="2"/>
      <c r="V211" s="2"/>
      <c r="W211" s="2"/>
      <c r="X211" s="2"/>
      <c r="Y211" s="2"/>
      <c r="Z211" s="2"/>
      <c r="AA211" s="26">
        <f t="shared" si="7"/>
        <v>1</v>
      </c>
      <c r="AB211" s="10">
        <f t="shared" si="6"/>
        <v>1</v>
      </c>
    </row>
    <row r="212" spans="2:28" ht="15.75" customHeight="1">
      <c r="B212" s="2" t="s">
        <v>57</v>
      </c>
      <c r="C212" s="2" t="s">
        <v>1109</v>
      </c>
      <c r="D212" s="4" t="s">
        <v>1110</v>
      </c>
      <c r="E212" s="2" t="s">
        <v>1111</v>
      </c>
      <c r="F212" s="2">
        <v>1</v>
      </c>
      <c r="G212" s="2">
        <v>1</v>
      </c>
      <c r="H212" s="2" t="s">
        <v>67</v>
      </c>
      <c r="I212" s="2">
        <v>0</v>
      </c>
      <c r="J212" s="11"/>
      <c r="K212" s="11"/>
      <c r="L212" s="11">
        <v>1</v>
      </c>
      <c r="M212" s="11"/>
      <c r="N212" s="11"/>
      <c r="O212" s="2"/>
      <c r="P212" s="2"/>
      <c r="Q212" s="2"/>
      <c r="R212" s="2"/>
      <c r="S212" s="2"/>
      <c r="T212" s="2"/>
      <c r="U212" s="2"/>
      <c r="V212" s="2"/>
      <c r="W212" s="2"/>
      <c r="X212" s="2"/>
      <c r="Y212" s="2"/>
      <c r="Z212" s="2"/>
      <c r="AA212" s="26">
        <f t="shared" si="7"/>
        <v>1</v>
      </c>
      <c r="AB212" s="10">
        <f t="shared" si="6"/>
        <v>1</v>
      </c>
    </row>
    <row r="213" spans="2:28" ht="15.75" customHeight="1">
      <c r="B213" s="2" t="s">
        <v>57</v>
      </c>
      <c r="C213" s="2" t="s">
        <v>1112</v>
      </c>
      <c r="D213" s="4" t="s">
        <v>1113</v>
      </c>
      <c r="E213" s="2" t="s">
        <v>1114</v>
      </c>
      <c r="F213" s="2">
        <v>1</v>
      </c>
      <c r="G213" s="2">
        <v>1</v>
      </c>
      <c r="H213" s="2" t="s">
        <v>62</v>
      </c>
      <c r="I213" s="2">
        <v>0</v>
      </c>
      <c r="J213" s="11"/>
      <c r="K213" s="11">
        <v>1</v>
      </c>
      <c r="L213" s="11"/>
      <c r="M213" s="11"/>
      <c r="N213" s="11"/>
      <c r="O213" s="2"/>
      <c r="P213" s="2"/>
      <c r="Q213" s="2"/>
      <c r="R213" s="2"/>
      <c r="S213" s="2"/>
      <c r="T213" s="2"/>
      <c r="U213" s="2"/>
      <c r="V213" s="2"/>
      <c r="W213" s="2"/>
      <c r="X213" s="2"/>
      <c r="Y213" s="2"/>
      <c r="Z213" s="2"/>
      <c r="AA213" s="26">
        <f t="shared" si="7"/>
        <v>1</v>
      </c>
      <c r="AB213" s="10">
        <f t="shared" si="6"/>
        <v>1</v>
      </c>
    </row>
    <row r="214" spans="2:28" ht="15.75" customHeight="1">
      <c r="B214" s="2" t="s">
        <v>57</v>
      </c>
      <c r="C214" s="2" t="s">
        <v>1115</v>
      </c>
      <c r="D214" s="2" t="s">
        <v>1116</v>
      </c>
      <c r="E214" s="2" t="s">
        <v>1117</v>
      </c>
      <c r="F214" s="2">
        <v>2</v>
      </c>
      <c r="G214" s="2">
        <v>2</v>
      </c>
      <c r="H214" s="2" t="s">
        <v>75</v>
      </c>
      <c r="I214" s="2">
        <v>1</v>
      </c>
      <c r="J214" s="11"/>
      <c r="K214" s="11"/>
      <c r="L214" s="11"/>
      <c r="M214" s="11"/>
      <c r="N214" s="11"/>
      <c r="O214" s="2"/>
      <c r="P214" s="2"/>
      <c r="Q214" s="2"/>
      <c r="R214" s="2"/>
      <c r="S214" s="2"/>
      <c r="T214" s="2"/>
      <c r="U214" s="2"/>
      <c r="V214" s="2"/>
      <c r="W214" s="2"/>
      <c r="X214" s="2"/>
      <c r="Y214" s="2"/>
      <c r="Z214" s="2"/>
      <c r="AA214" s="26">
        <f t="shared" si="7"/>
        <v>1</v>
      </c>
      <c r="AB214" s="10">
        <f t="shared" si="6"/>
        <v>0</v>
      </c>
    </row>
    <row r="215" spans="2:28" ht="15.75" customHeight="1">
      <c r="B215" s="2" t="s">
        <v>57</v>
      </c>
      <c r="C215" s="2" t="s">
        <v>1118</v>
      </c>
      <c r="D215" s="2" t="s">
        <v>1119</v>
      </c>
      <c r="E215" s="2" t="s">
        <v>1120</v>
      </c>
      <c r="F215" s="2">
        <v>1</v>
      </c>
      <c r="G215" s="2">
        <v>1</v>
      </c>
      <c r="H215" s="2" t="s">
        <v>62</v>
      </c>
      <c r="I215" s="2">
        <v>0</v>
      </c>
      <c r="J215" s="11">
        <v>1</v>
      </c>
      <c r="K215" s="11"/>
      <c r="L215" s="11"/>
      <c r="M215" s="11"/>
      <c r="N215" s="11"/>
      <c r="O215" s="2"/>
      <c r="P215" s="2"/>
      <c r="Q215" s="2"/>
      <c r="R215" s="2"/>
      <c r="S215" s="2"/>
      <c r="T215" s="2"/>
      <c r="U215" s="2"/>
      <c r="V215" s="2"/>
      <c r="W215" s="2"/>
      <c r="X215" s="2"/>
      <c r="Y215" s="2"/>
      <c r="Z215" s="2"/>
      <c r="AA215" s="26">
        <f t="shared" si="7"/>
        <v>1</v>
      </c>
      <c r="AB215" s="10">
        <f t="shared" si="6"/>
        <v>1</v>
      </c>
    </row>
    <row r="216" spans="2:28" ht="15.75" customHeight="1">
      <c r="B216" s="2" t="s">
        <v>57</v>
      </c>
      <c r="C216" s="2" t="s">
        <v>1121</v>
      </c>
      <c r="D216" s="2" t="s">
        <v>1122</v>
      </c>
      <c r="E216" s="2" t="s">
        <v>1123</v>
      </c>
      <c r="F216" s="2">
        <v>1</v>
      </c>
      <c r="G216" s="2">
        <v>1</v>
      </c>
      <c r="H216" s="2" t="s">
        <v>67</v>
      </c>
      <c r="I216" s="2">
        <v>0</v>
      </c>
      <c r="J216" s="11">
        <v>1</v>
      </c>
      <c r="K216" s="11"/>
      <c r="L216" s="11"/>
      <c r="M216" s="11"/>
      <c r="N216" s="11"/>
      <c r="O216" s="2"/>
      <c r="P216" s="2"/>
      <c r="Q216" s="2"/>
      <c r="R216" s="2"/>
      <c r="S216" s="2"/>
      <c r="T216" s="2"/>
      <c r="U216" s="2"/>
      <c r="V216" s="2"/>
      <c r="W216" s="2"/>
      <c r="X216" s="2"/>
      <c r="Y216" s="2"/>
      <c r="Z216" s="2"/>
      <c r="AA216" s="26">
        <f t="shared" si="7"/>
        <v>1</v>
      </c>
      <c r="AB216" s="10">
        <f t="shared" si="6"/>
        <v>1</v>
      </c>
    </row>
    <row r="217" spans="2:28" ht="15.75" customHeight="1">
      <c r="B217" s="2" t="s">
        <v>57</v>
      </c>
      <c r="C217" s="2" t="s">
        <v>1124</v>
      </c>
      <c r="D217" s="2" t="s">
        <v>1125</v>
      </c>
      <c r="E217" s="2" t="s">
        <v>1126</v>
      </c>
      <c r="F217" s="2">
        <v>1</v>
      </c>
      <c r="G217" s="2">
        <v>1</v>
      </c>
      <c r="H217" s="2" t="s">
        <v>67</v>
      </c>
      <c r="I217" s="2">
        <v>0</v>
      </c>
      <c r="J217" s="11"/>
      <c r="K217" s="11">
        <v>1</v>
      </c>
      <c r="L217" s="11"/>
      <c r="M217" s="11"/>
      <c r="N217" s="11"/>
      <c r="O217" s="2"/>
      <c r="P217" s="2"/>
      <c r="Q217" s="2"/>
      <c r="R217" s="2"/>
      <c r="S217" s="2"/>
      <c r="T217" s="2"/>
      <c r="U217" s="2"/>
      <c r="V217" s="2"/>
      <c r="W217" s="2"/>
      <c r="X217" s="2"/>
      <c r="Y217" s="2"/>
      <c r="Z217" s="2"/>
      <c r="AA217" s="26">
        <f t="shared" si="7"/>
        <v>1</v>
      </c>
      <c r="AB217" s="10">
        <f t="shared" si="6"/>
        <v>1</v>
      </c>
    </row>
    <row r="218" spans="2:28" ht="15.75" customHeight="1">
      <c r="B218" s="2" t="s">
        <v>57</v>
      </c>
      <c r="C218" s="2" t="s">
        <v>1127</v>
      </c>
      <c r="D218" s="2" t="s">
        <v>1128</v>
      </c>
      <c r="E218" s="2" t="s">
        <v>1129</v>
      </c>
      <c r="F218" s="2">
        <v>1</v>
      </c>
      <c r="G218" s="2">
        <v>1</v>
      </c>
      <c r="H218" s="2" t="s">
        <v>67</v>
      </c>
      <c r="I218" s="2">
        <v>0</v>
      </c>
      <c r="J218" s="11"/>
      <c r="K218" s="11">
        <v>1</v>
      </c>
      <c r="L218" s="11"/>
      <c r="M218" s="11"/>
      <c r="N218" s="11"/>
      <c r="O218" s="2"/>
      <c r="P218" s="2"/>
      <c r="Q218" s="2"/>
      <c r="R218" s="2"/>
      <c r="S218" s="2"/>
      <c r="T218" s="2"/>
      <c r="U218" s="2"/>
      <c r="V218" s="2"/>
      <c r="W218" s="2"/>
      <c r="X218" s="2"/>
      <c r="Y218" s="2"/>
      <c r="Z218" s="2"/>
      <c r="AA218" s="26">
        <f t="shared" si="7"/>
        <v>1</v>
      </c>
      <c r="AB218" s="10">
        <f t="shared" si="6"/>
        <v>1</v>
      </c>
    </row>
    <row r="219" spans="2:28" ht="15.75" customHeight="1">
      <c r="B219" s="2" t="s">
        <v>57</v>
      </c>
      <c r="C219" s="2" t="s">
        <v>1130</v>
      </c>
      <c r="D219" s="2" t="s">
        <v>1131</v>
      </c>
      <c r="E219" s="2" t="s">
        <v>1132</v>
      </c>
      <c r="F219" s="2">
        <v>1</v>
      </c>
      <c r="G219" s="2">
        <v>1</v>
      </c>
      <c r="H219" s="2" t="s">
        <v>67</v>
      </c>
      <c r="I219" s="2">
        <v>0</v>
      </c>
      <c r="J219" s="11">
        <v>1</v>
      </c>
      <c r="K219" s="11"/>
      <c r="L219" s="11"/>
      <c r="M219" s="11"/>
      <c r="N219" s="11"/>
      <c r="O219" s="2"/>
      <c r="P219" s="2"/>
      <c r="Q219" s="2"/>
      <c r="R219" s="2"/>
      <c r="S219" s="2"/>
      <c r="T219" s="2"/>
      <c r="U219" s="2"/>
      <c r="V219" s="2"/>
      <c r="W219" s="2"/>
      <c r="X219" s="2"/>
      <c r="Y219" s="2"/>
      <c r="Z219" s="2"/>
      <c r="AA219" s="26">
        <f t="shared" si="7"/>
        <v>1</v>
      </c>
      <c r="AB219" s="10">
        <f t="shared" si="6"/>
        <v>1</v>
      </c>
    </row>
    <row r="220" spans="2:28" ht="15.75" customHeight="1">
      <c r="B220" s="2" t="s">
        <v>57</v>
      </c>
      <c r="C220" s="2" t="s">
        <v>1133</v>
      </c>
      <c r="D220" s="2" t="s">
        <v>1134</v>
      </c>
      <c r="E220" s="2" t="s">
        <v>1135</v>
      </c>
      <c r="F220" s="2">
        <v>1</v>
      </c>
      <c r="G220" s="2">
        <v>1</v>
      </c>
      <c r="H220" s="2" t="s">
        <v>67</v>
      </c>
      <c r="I220" s="2">
        <v>0</v>
      </c>
      <c r="J220" s="11">
        <v>1</v>
      </c>
      <c r="K220" s="11"/>
      <c r="L220" s="11"/>
      <c r="M220" s="11"/>
      <c r="N220" s="11"/>
      <c r="O220" s="2"/>
      <c r="P220" s="2"/>
      <c r="Q220" s="2"/>
      <c r="R220" s="2"/>
      <c r="S220" s="2"/>
      <c r="T220" s="2"/>
      <c r="U220" s="2"/>
      <c r="V220" s="2"/>
      <c r="W220" s="2"/>
      <c r="X220" s="2"/>
      <c r="Y220" s="2"/>
      <c r="Z220" s="2"/>
      <c r="AA220" s="26">
        <f t="shared" si="7"/>
        <v>1</v>
      </c>
      <c r="AB220" s="10">
        <f t="shared" si="6"/>
        <v>1</v>
      </c>
    </row>
    <row r="221" spans="2:28" ht="15.75" customHeight="1">
      <c r="B221" s="2" t="s">
        <v>57</v>
      </c>
      <c r="C221" s="2" t="s">
        <v>1136</v>
      </c>
      <c r="D221" s="2" t="s">
        <v>1137</v>
      </c>
      <c r="E221" s="2" t="s">
        <v>1138</v>
      </c>
      <c r="F221" s="2">
        <v>1</v>
      </c>
      <c r="G221" s="2">
        <v>1</v>
      </c>
      <c r="H221" s="2" t="s">
        <v>67</v>
      </c>
      <c r="I221" s="2">
        <v>0</v>
      </c>
      <c r="J221" s="11">
        <v>1</v>
      </c>
      <c r="K221" s="11"/>
      <c r="L221" s="11"/>
      <c r="M221" s="11"/>
      <c r="N221" s="11"/>
      <c r="O221" s="2"/>
      <c r="P221" s="2"/>
      <c r="Q221" s="2"/>
      <c r="R221" s="2"/>
      <c r="S221" s="2"/>
      <c r="T221" s="2"/>
      <c r="U221" s="2"/>
      <c r="V221" s="2"/>
      <c r="W221" s="2"/>
      <c r="X221" s="2"/>
      <c r="Y221" s="2"/>
      <c r="Z221" s="2"/>
      <c r="AA221" s="26">
        <f t="shared" si="7"/>
        <v>1</v>
      </c>
      <c r="AB221" s="10">
        <f t="shared" si="6"/>
        <v>1</v>
      </c>
    </row>
    <row r="222" spans="2:28" ht="15.75" customHeight="1">
      <c r="B222" s="2" t="s">
        <v>57</v>
      </c>
      <c r="C222" s="2" t="s">
        <v>1139</v>
      </c>
      <c r="D222" s="2" t="s">
        <v>1140</v>
      </c>
      <c r="E222" s="2" t="s">
        <v>1141</v>
      </c>
      <c r="F222" s="2">
        <v>4</v>
      </c>
      <c r="G222" s="2">
        <v>4</v>
      </c>
      <c r="H222" s="2" t="s">
        <v>67</v>
      </c>
      <c r="I222" s="2">
        <v>0</v>
      </c>
      <c r="J222" s="11">
        <v>4</v>
      </c>
      <c r="K222" s="11"/>
      <c r="L222" s="11"/>
      <c r="M222" s="11"/>
      <c r="N222" s="11"/>
      <c r="O222" s="2"/>
      <c r="P222" s="2"/>
      <c r="Q222" s="2"/>
      <c r="R222" s="2"/>
      <c r="S222" s="2"/>
      <c r="T222" s="2"/>
      <c r="U222" s="2"/>
      <c r="V222" s="2"/>
      <c r="W222" s="2"/>
      <c r="X222" s="2"/>
      <c r="Y222" s="2"/>
      <c r="Z222" s="2"/>
      <c r="AA222" s="26">
        <f t="shared" si="7"/>
        <v>4</v>
      </c>
      <c r="AB222" s="10">
        <f t="shared" si="6"/>
        <v>4</v>
      </c>
    </row>
    <row r="223" spans="2:28" ht="15.75" customHeight="1">
      <c r="B223" s="2" t="s">
        <v>57</v>
      </c>
      <c r="C223" s="2" t="s">
        <v>1142</v>
      </c>
      <c r="D223" s="2" t="s">
        <v>1143</v>
      </c>
      <c r="E223" s="2" t="s">
        <v>1144</v>
      </c>
      <c r="F223" s="2">
        <v>2</v>
      </c>
      <c r="G223" s="2">
        <v>2</v>
      </c>
      <c r="H223" s="2" t="s">
        <v>67</v>
      </c>
      <c r="I223" s="2">
        <v>0</v>
      </c>
      <c r="J223" s="11">
        <v>1</v>
      </c>
      <c r="K223" s="11">
        <v>1</v>
      </c>
      <c r="L223" s="11"/>
      <c r="M223" s="11"/>
      <c r="N223" s="11"/>
      <c r="O223" s="2"/>
      <c r="P223" s="2"/>
      <c r="Q223" s="2"/>
      <c r="R223" s="2"/>
      <c r="S223" s="2"/>
      <c r="T223" s="2"/>
      <c r="U223" s="2"/>
      <c r="V223" s="2"/>
      <c r="W223" s="2"/>
      <c r="X223" s="2"/>
      <c r="Y223" s="2"/>
      <c r="Z223" s="2"/>
      <c r="AA223" s="26">
        <f t="shared" si="7"/>
        <v>2</v>
      </c>
      <c r="AB223" s="10">
        <f t="shared" si="6"/>
        <v>2</v>
      </c>
    </row>
    <row r="224" spans="2:28" ht="15.75" customHeight="1">
      <c r="B224" s="2" t="s">
        <v>57</v>
      </c>
      <c r="C224" s="2" t="s">
        <v>1145</v>
      </c>
      <c r="D224" s="4" t="s">
        <v>1146</v>
      </c>
      <c r="E224" s="2" t="s">
        <v>1147</v>
      </c>
      <c r="F224" s="2">
        <v>2</v>
      </c>
      <c r="G224" s="2">
        <v>2</v>
      </c>
      <c r="H224" s="2" t="s">
        <v>75</v>
      </c>
      <c r="I224" s="2">
        <v>2</v>
      </c>
      <c r="J224" s="11"/>
      <c r="K224" s="11"/>
      <c r="L224" s="11"/>
      <c r="M224" s="11"/>
      <c r="N224" s="11"/>
      <c r="O224" s="2"/>
      <c r="P224" s="2"/>
      <c r="Q224" s="2"/>
      <c r="R224" s="2"/>
      <c r="S224" s="2"/>
      <c r="T224" s="2"/>
      <c r="U224" s="2"/>
      <c r="V224" s="2"/>
      <c r="W224" s="2"/>
      <c r="X224" s="2"/>
      <c r="Y224" s="2"/>
      <c r="Z224" s="2"/>
      <c r="AA224" s="26">
        <f t="shared" si="7"/>
        <v>2</v>
      </c>
      <c r="AB224" s="10">
        <f t="shared" si="6"/>
        <v>0</v>
      </c>
    </row>
    <row r="225" spans="2:28" ht="15.75" customHeight="1">
      <c r="B225" s="2" t="s">
        <v>57</v>
      </c>
      <c r="C225" s="2" t="s">
        <v>1148</v>
      </c>
      <c r="D225" s="4" t="s">
        <v>1149</v>
      </c>
      <c r="E225" s="2" t="s">
        <v>1150</v>
      </c>
      <c r="F225" s="2">
        <v>3</v>
      </c>
      <c r="G225" s="2">
        <v>2</v>
      </c>
      <c r="H225" s="2" t="s">
        <v>75</v>
      </c>
      <c r="I225" s="2">
        <v>2</v>
      </c>
      <c r="J225" s="11">
        <v>1</v>
      </c>
      <c r="K225" s="11"/>
      <c r="L225" s="11"/>
      <c r="M225" s="11"/>
      <c r="N225" s="11"/>
      <c r="O225" s="2"/>
      <c r="P225" s="2"/>
      <c r="Q225" s="2"/>
      <c r="R225" s="2"/>
      <c r="S225" s="2"/>
      <c r="T225" s="2"/>
      <c r="U225" s="2"/>
      <c r="V225" s="2"/>
      <c r="W225" s="2"/>
      <c r="X225" s="2"/>
      <c r="Y225" s="2"/>
      <c r="Z225" s="2"/>
      <c r="AA225" s="26">
        <f t="shared" si="7"/>
        <v>3</v>
      </c>
      <c r="AB225" s="10">
        <f t="shared" si="6"/>
        <v>1</v>
      </c>
    </row>
    <row r="226" spans="2:28" ht="15.75" customHeight="1">
      <c r="B226" s="2" t="s">
        <v>57</v>
      </c>
      <c r="C226" s="2" t="s">
        <v>1151</v>
      </c>
      <c r="D226" s="2" t="s">
        <v>1152</v>
      </c>
      <c r="E226" s="2" t="s">
        <v>1153</v>
      </c>
      <c r="F226" s="2">
        <v>1</v>
      </c>
      <c r="G226" s="2">
        <v>1</v>
      </c>
      <c r="H226" s="2" t="s">
        <v>67</v>
      </c>
      <c r="I226" s="2">
        <v>0</v>
      </c>
      <c r="J226" s="11"/>
      <c r="K226" s="11">
        <v>1</v>
      </c>
      <c r="L226" s="11"/>
      <c r="M226" s="11"/>
      <c r="N226" s="11"/>
      <c r="O226" s="2"/>
      <c r="P226" s="2"/>
      <c r="Q226" s="2"/>
      <c r="R226" s="2"/>
      <c r="S226" s="2"/>
      <c r="T226" s="2"/>
      <c r="U226" s="2"/>
      <c r="V226" s="2"/>
      <c r="W226" s="2"/>
      <c r="X226" s="2"/>
      <c r="Y226" s="2"/>
      <c r="Z226" s="2"/>
      <c r="AA226" s="26">
        <f t="shared" si="7"/>
        <v>1</v>
      </c>
      <c r="AB226" s="10">
        <f t="shared" si="6"/>
        <v>1</v>
      </c>
    </row>
    <row r="227" spans="2:28" ht="15.75" customHeight="1">
      <c r="B227" s="2" t="s">
        <v>57</v>
      </c>
      <c r="C227" s="2" t="s">
        <v>1154</v>
      </c>
      <c r="D227" s="2" t="s">
        <v>1155</v>
      </c>
      <c r="E227" s="2" t="s">
        <v>1156</v>
      </c>
      <c r="F227" s="2">
        <v>1</v>
      </c>
      <c r="G227" s="2">
        <v>1</v>
      </c>
      <c r="H227" s="2" t="s">
        <v>67</v>
      </c>
      <c r="I227" s="2">
        <v>0</v>
      </c>
      <c r="J227" s="11">
        <v>1</v>
      </c>
      <c r="K227" s="11"/>
      <c r="L227" s="11"/>
      <c r="M227" s="11"/>
      <c r="N227" s="11"/>
      <c r="O227" s="2"/>
      <c r="P227" s="2"/>
      <c r="Q227" s="2"/>
      <c r="R227" s="2"/>
      <c r="S227" s="2"/>
      <c r="T227" s="2"/>
      <c r="U227" s="2"/>
      <c r="V227" s="2"/>
      <c r="W227" s="2"/>
      <c r="X227" s="2"/>
      <c r="Y227" s="2"/>
      <c r="Z227" s="2"/>
      <c r="AA227" s="26">
        <f t="shared" si="7"/>
        <v>1</v>
      </c>
      <c r="AB227" s="10">
        <f t="shared" si="6"/>
        <v>1</v>
      </c>
    </row>
    <row r="228" spans="2:28" ht="15.75" customHeight="1">
      <c r="B228" s="2" t="s">
        <v>57</v>
      </c>
      <c r="C228" s="2" t="s">
        <v>1157</v>
      </c>
      <c r="D228" s="2" t="s">
        <v>1143</v>
      </c>
      <c r="E228" s="2" t="s">
        <v>1158</v>
      </c>
      <c r="F228" s="2">
        <v>1</v>
      </c>
      <c r="G228" s="2">
        <v>1</v>
      </c>
      <c r="H228" s="2" t="s">
        <v>67</v>
      </c>
      <c r="I228" s="2">
        <v>0</v>
      </c>
      <c r="J228" s="11">
        <v>1</v>
      </c>
      <c r="K228" s="11"/>
      <c r="L228" s="11"/>
      <c r="M228" s="11"/>
      <c r="N228" s="11"/>
      <c r="O228" s="2"/>
      <c r="P228" s="2"/>
      <c r="Q228" s="2"/>
      <c r="R228" s="2"/>
      <c r="S228" s="2"/>
      <c r="T228" s="2"/>
      <c r="U228" s="2"/>
      <c r="V228" s="2"/>
      <c r="W228" s="2"/>
      <c r="X228" s="2"/>
      <c r="Y228" s="2"/>
      <c r="Z228" s="2"/>
      <c r="AA228" s="26">
        <f t="shared" si="7"/>
        <v>1</v>
      </c>
      <c r="AB228" s="10">
        <f t="shared" si="6"/>
        <v>1</v>
      </c>
    </row>
    <row r="229" spans="2:28" ht="15.75" customHeight="1">
      <c r="B229" s="2" t="s">
        <v>57</v>
      </c>
      <c r="C229" s="2" t="s">
        <v>1159</v>
      </c>
      <c r="D229" s="2" t="s">
        <v>1160</v>
      </c>
      <c r="E229" s="2" t="s">
        <v>1161</v>
      </c>
      <c r="F229" s="2">
        <v>1</v>
      </c>
      <c r="G229" s="2">
        <v>1</v>
      </c>
      <c r="H229" s="2" t="s">
        <v>67</v>
      </c>
      <c r="I229" s="2">
        <v>0</v>
      </c>
      <c r="J229" s="11"/>
      <c r="K229" s="11">
        <v>1</v>
      </c>
      <c r="L229" s="11"/>
      <c r="M229" s="11"/>
      <c r="N229" s="11"/>
      <c r="O229" s="2"/>
      <c r="P229" s="2"/>
      <c r="Q229" s="2"/>
      <c r="R229" s="2"/>
      <c r="S229" s="2"/>
      <c r="T229" s="2"/>
      <c r="U229" s="2"/>
      <c r="V229" s="2"/>
      <c r="W229" s="2"/>
      <c r="X229" s="2"/>
      <c r="Y229" s="2"/>
      <c r="Z229" s="2"/>
      <c r="AA229" s="26">
        <f t="shared" si="7"/>
        <v>1</v>
      </c>
      <c r="AB229" s="10">
        <f t="shared" si="6"/>
        <v>1</v>
      </c>
    </row>
    <row r="230" spans="2:28" ht="15.75" customHeight="1">
      <c r="B230" s="2" t="s">
        <v>57</v>
      </c>
      <c r="C230" s="2" t="s">
        <v>1162</v>
      </c>
      <c r="D230" s="4" t="s">
        <v>1163</v>
      </c>
      <c r="E230" s="2" t="s">
        <v>1164</v>
      </c>
      <c r="F230" s="2">
        <v>1</v>
      </c>
      <c r="G230" s="2">
        <v>1</v>
      </c>
      <c r="H230" s="2" t="s">
        <v>67</v>
      </c>
      <c r="I230" s="2">
        <v>0</v>
      </c>
      <c r="J230" s="11"/>
      <c r="K230" s="11">
        <v>1</v>
      </c>
      <c r="L230" s="11"/>
      <c r="M230" s="11"/>
      <c r="N230" s="11"/>
      <c r="O230" s="2"/>
      <c r="P230" s="2"/>
      <c r="Q230" s="2"/>
      <c r="R230" s="2"/>
      <c r="S230" s="2"/>
      <c r="T230" s="2"/>
      <c r="U230" s="2"/>
      <c r="V230" s="2"/>
      <c r="W230" s="2"/>
      <c r="X230" s="2"/>
      <c r="Y230" s="2"/>
      <c r="Z230" s="2"/>
      <c r="AA230" s="26">
        <f t="shared" si="7"/>
        <v>1</v>
      </c>
      <c r="AB230" s="10">
        <f t="shared" si="6"/>
        <v>1</v>
      </c>
    </row>
    <row r="231" spans="2:28" ht="15.75" customHeight="1">
      <c r="B231" s="2" t="s">
        <v>57</v>
      </c>
      <c r="C231" s="2" t="s">
        <v>1165</v>
      </c>
      <c r="D231" s="2" t="s">
        <v>1166</v>
      </c>
      <c r="E231" s="2" t="s">
        <v>1167</v>
      </c>
      <c r="F231" s="2">
        <v>2</v>
      </c>
      <c r="G231" s="2">
        <v>2</v>
      </c>
      <c r="H231" s="2" t="s">
        <v>67</v>
      </c>
      <c r="I231" s="2">
        <v>0</v>
      </c>
      <c r="J231" s="11"/>
      <c r="K231" s="11"/>
      <c r="L231" s="11">
        <v>2</v>
      </c>
      <c r="M231" s="11"/>
      <c r="N231" s="11"/>
      <c r="O231" s="2"/>
      <c r="P231" s="2"/>
      <c r="Q231" s="2"/>
      <c r="R231" s="2"/>
      <c r="S231" s="2"/>
      <c r="T231" s="2"/>
      <c r="U231" s="2"/>
      <c r="V231" s="2"/>
      <c r="W231" s="2"/>
      <c r="X231" s="2"/>
      <c r="Y231" s="2"/>
      <c r="Z231" s="2"/>
      <c r="AA231" s="26">
        <f t="shared" si="7"/>
        <v>2</v>
      </c>
      <c r="AB231" s="10">
        <f t="shared" si="6"/>
        <v>2</v>
      </c>
    </row>
    <row r="232" spans="2:28" ht="15.75" customHeight="1">
      <c r="B232" s="2" t="s">
        <v>57</v>
      </c>
      <c r="C232" s="2" t="s">
        <v>1168</v>
      </c>
      <c r="D232" s="2" t="s">
        <v>1169</v>
      </c>
      <c r="E232" s="2" t="s">
        <v>1170</v>
      </c>
      <c r="F232" s="2">
        <v>4</v>
      </c>
      <c r="G232" s="2">
        <v>4</v>
      </c>
      <c r="H232" s="2" t="s">
        <v>67</v>
      </c>
      <c r="I232" s="2">
        <v>0</v>
      </c>
      <c r="J232" s="11"/>
      <c r="K232" s="11"/>
      <c r="L232" s="11">
        <v>4</v>
      </c>
      <c r="M232" s="11"/>
      <c r="N232" s="11"/>
      <c r="O232" s="2"/>
      <c r="P232" s="2"/>
      <c r="Q232" s="2"/>
      <c r="R232" s="2"/>
      <c r="S232" s="2"/>
      <c r="T232" s="2"/>
      <c r="U232" s="2"/>
      <c r="V232" s="2"/>
      <c r="W232" s="2"/>
      <c r="X232" s="2"/>
      <c r="Y232" s="2"/>
      <c r="Z232" s="2"/>
      <c r="AA232" s="26">
        <f t="shared" si="7"/>
        <v>4</v>
      </c>
      <c r="AB232" s="10">
        <f t="shared" si="6"/>
        <v>4</v>
      </c>
    </row>
    <row r="233" spans="2:28" ht="15.75" customHeight="1">
      <c r="B233" s="2" t="s">
        <v>57</v>
      </c>
      <c r="C233" s="2" t="s">
        <v>1171</v>
      </c>
      <c r="D233" s="2" t="s">
        <v>1172</v>
      </c>
      <c r="E233" s="2" t="s">
        <v>1173</v>
      </c>
      <c r="F233" s="2">
        <v>3</v>
      </c>
      <c r="G233" s="2">
        <v>3</v>
      </c>
      <c r="H233" s="2" t="s">
        <v>62</v>
      </c>
      <c r="I233" s="2">
        <v>0</v>
      </c>
      <c r="J233" s="11">
        <v>1</v>
      </c>
      <c r="K233" s="11"/>
      <c r="L233" s="11"/>
      <c r="M233" s="11"/>
      <c r="N233" s="11"/>
      <c r="O233" s="2"/>
      <c r="P233" s="2"/>
      <c r="Q233" s="2"/>
      <c r="R233" s="2"/>
      <c r="S233" s="2"/>
      <c r="T233" s="2"/>
      <c r="U233" s="2"/>
      <c r="V233" s="2"/>
      <c r="W233" s="2"/>
      <c r="X233" s="2"/>
      <c r="Y233" s="2"/>
      <c r="Z233" s="2"/>
      <c r="AA233" s="26">
        <f t="shared" si="7"/>
        <v>1</v>
      </c>
      <c r="AB233" s="10">
        <f t="shared" si="6"/>
        <v>1</v>
      </c>
    </row>
    <row r="234" spans="2:28" ht="15.75" customHeight="1">
      <c r="B234" s="2" t="s">
        <v>57</v>
      </c>
      <c r="C234" s="2" t="s">
        <v>1174</v>
      </c>
      <c r="D234" s="2" t="s">
        <v>1175</v>
      </c>
      <c r="E234" s="2" t="s">
        <v>1176</v>
      </c>
      <c r="F234" s="2">
        <v>2</v>
      </c>
      <c r="G234" s="2">
        <v>2</v>
      </c>
      <c r="H234" s="2" t="s">
        <v>75</v>
      </c>
      <c r="I234" s="2">
        <v>2</v>
      </c>
      <c r="J234" s="11"/>
      <c r="K234" s="11"/>
      <c r="L234" s="11"/>
      <c r="M234" s="11"/>
      <c r="N234" s="11"/>
      <c r="O234" s="2"/>
      <c r="P234" s="2"/>
      <c r="Q234" s="2"/>
      <c r="R234" s="2"/>
      <c r="S234" s="2"/>
      <c r="T234" s="2"/>
      <c r="U234" s="2"/>
      <c r="V234" s="2"/>
      <c r="W234" s="2"/>
      <c r="X234" s="2"/>
      <c r="Y234" s="2"/>
      <c r="Z234" s="2"/>
      <c r="AA234" s="26">
        <f t="shared" si="7"/>
        <v>2</v>
      </c>
      <c r="AB234" s="10">
        <f t="shared" si="6"/>
        <v>0</v>
      </c>
    </row>
    <row r="235" spans="2:28" ht="15.75" customHeight="1">
      <c r="B235" s="2" t="s">
        <v>57</v>
      </c>
      <c r="C235" s="2" t="s">
        <v>1177</v>
      </c>
      <c r="D235" s="4" t="s">
        <v>1178</v>
      </c>
      <c r="E235" s="2" t="s">
        <v>1179</v>
      </c>
      <c r="F235" s="2">
        <v>1</v>
      </c>
      <c r="G235" s="2">
        <v>1</v>
      </c>
      <c r="H235" s="2" t="s">
        <v>67</v>
      </c>
      <c r="I235" s="2">
        <v>0</v>
      </c>
      <c r="J235" s="11"/>
      <c r="K235" s="11">
        <v>1</v>
      </c>
      <c r="L235" s="11"/>
      <c r="M235" s="11"/>
      <c r="N235" s="11"/>
      <c r="O235" s="2"/>
      <c r="P235" s="2"/>
      <c r="Q235" s="2"/>
      <c r="R235" s="2"/>
      <c r="S235" s="2"/>
      <c r="T235" s="2"/>
      <c r="U235" s="2"/>
      <c r="V235" s="2"/>
      <c r="W235" s="2"/>
      <c r="X235" s="2"/>
      <c r="Y235" s="2"/>
      <c r="Z235" s="2"/>
      <c r="AA235" s="26">
        <f t="shared" si="7"/>
        <v>1</v>
      </c>
      <c r="AB235" s="10">
        <f t="shared" si="6"/>
        <v>1</v>
      </c>
    </row>
    <row r="236" spans="2:28" ht="15.75" customHeight="1">
      <c r="B236" s="2" t="s">
        <v>57</v>
      </c>
      <c r="C236" s="2" t="s">
        <v>1180</v>
      </c>
      <c r="D236" s="4" t="s">
        <v>1181</v>
      </c>
      <c r="E236" s="2" t="s">
        <v>1182</v>
      </c>
      <c r="F236" s="2">
        <v>4</v>
      </c>
      <c r="G236" s="2">
        <v>3</v>
      </c>
      <c r="H236" s="2" t="s">
        <v>67</v>
      </c>
      <c r="I236" s="2">
        <v>0</v>
      </c>
      <c r="J236" s="11"/>
      <c r="K236" s="11"/>
      <c r="L236" s="11">
        <v>3</v>
      </c>
      <c r="M236" s="11"/>
      <c r="N236" s="11"/>
      <c r="O236" s="2"/>
      <c r="P236" s="2"/>
      <c r="Q236" s="2"/>
      <c r="R236" s="2"/>
      <c r="S236" s="2"/>
      <c r="T236" s="2"/>
      <c r="U236" s="2"/>
      <c r="V236" s="2"/>
      <c r="W236" s="2"/>
      <c r="X236" s="2"/>
      <c r="Y236" s="2"/>
      <c r="Z236" s="2"/>
      <c r="AA236" s="26">
        <f t="shared" si="7"/>
        <v>3</v>
      </c>
      <c r="AB236" s="10">
        <f t="shared" si="6"/>
        <v>3</v>
      </c>
    </row>
    <row r="237" spans="2:28" ht="15.75" customHeight="1">
      <c r="B237" s="2" t="s">
        <v>57</v>
      </c>
      <c r="C237" s="2" t="s">
        <v>1183</v>
      </c>
      <c r="D237" s="4" t="s">
        <v>1184</v>
      </c>
      <c r="E237" s="2" t="s">
        <v>1185</v>
      </c>
      <c r="F237" s="2">
        <v>3</v>
      </c>
      <c r="G237" s="2">
        <v>3</v>
      </c>
      <c r="H237" s="2" t="s">
        <v>67</v>
      </c>
      <c r="I237" s="2">
        <v>0</v>
      </c>
      <c r="J237" s="11">
        <v>1</v>
      </c>
      <c r="K237" s="11">
        <v>1</v>
      </c>
      <c r="L237" s="11">
        <v>1</v>
      </c>
      <c r="M237" s="11"/>
      <c r="N237" s="11"/>
      <c r="O237" s="2"/>
      <c r="P237" s="2"/>
      <c r="Q237" s="2"/>
      <c r="R237" s="2"/>
      <c r="S237" s="2"/>
      <c r="T237" s="2"/>
      <c r="U237" s="2"/>
      <c r="V237" s="2"/>
      <c r="W237" s="2"/>
      <c r="X237" s="2"/>
      <c r="Y237" s="2"/>
      <c r="Z237" s="2"/>
      <c r="AA237" s="26">
        <f t="shared" si="7"/>
        <v>3</v>
      </c>
      <c r="AB237" s="10">
        <f t="shared" si="6"/>
        <v>3</v>
      </c>
    </row>
    <row r="238" spans="2:28" ht="15.75" customHeight="1">
      <c r="B238" s="2" t="s">
        <v>57</v>
      </c>
      <c r="C238" s="2" t="s">
        <v>1186</v>
      </c>
      <c r="D238" s="4" t="s">
        <v>1187</v>
      </c>
      <c r="E238" s="2" t="s">
        <v>1188</v>
      </c>
      <c r="F238" s="2">
        <v>3</v>
      </c>
      <c r="G238" s="2">
        <v>2</v>
      </c>
      <c r="H238" s="2" t="s">
        <v>67</v>
      </c>
      <c r="I238" s="2">
        <v>0</v>
      </c>
      <c r="J238" s="11">
        <v>3</v>
      </c>
      <c r="K238" s="11"/>
      <c r="L238" s="11"/>
      <c r="M238" s="11"/>
      <c r="N238" s="11"/>
      <c r="O238" s="2"/>
      <c r="P238" s="2"/>
      <c r="Q238" s="2"/>
      <c r="R238" s="2"/>
      <c r="S238" s="2"/>
      <c r="T238" s="2"/>
      <c r="U238" s="2"/>
      <c r="V238" s="2"/>
      <c r="W238" s="2"/>
      <c r="X238" s="2"/>
      <c r="Y238" s="2"/>
      <c r="Z238" s="2"/>
      <c r="AA238" s="26">
        <f t="shared" si="7"/>
        <v>3</v>
      </c>
      <c r="AB238" s="10">
        <f t="shared" si="6"/>
        <v>3</v>
      </c>
    </row>
    <row r="239" spans="2:28" ht="15.75" customHeight="1">
      <c r="B239" s="2" t="s">
        <v>57</v>
      </c>
      <c r="C239" s="2" t="s">
        <v>1189</v>
      </c>
      <c r="D239" s="4" t="s">
        <v>1190</v>
      </c>
      <c r="E239" s="2" t="s">
        <v>1191</v>
      </c>
      <c r="F239" s="2">
        <v>3</v>
      </c>
      <c r="G239" s="2">
        <v>2</v>
      </c>
      <c r="H239" s="2" t="s">
        <v>67</v>
      </c>
      <c r="I239" s="2">
        <v>0</v>
      </c>
      <c r="J239" s="11">
        <v>3</v>
      </c>
      <c r="K239" s="11"/>
      <c r="L239" s="11"/>
      <c r="M239" s="11"/>
      <c r="N239" s="11"/>
      <c r="O239" s="2"/>
      <c r="P239" s="2"/>
      <c r="Q239" s="2"/>
      <c r="R239" s="2"/>
      <c r="S239" s="2"/>
      <c r="T239" s="2"/>
      <c r="U239" s="2"/>
      <c r="V239" s="2"/>
      <c r="W239" s="2"/>
      <c r="X239" s="2"/>
      <c r="Y239" s="2"/>
      <c r="Z239" s="2"/>
      <c r="AA239" s="26">
        <f t="shared" si="7"/>
        <v>3</v>
      </c>
      <c r="AB239" s="10">
        <f t="shared" si="6"/>
        <v>3</v>
      </c>
    </row>
    <row r="240" spans="2:28" ht="15.75" customHeight="1">
      <c r="B240" s="2" t="s">
        <v>57</v>
      </c>
      <c r="C240" s="2" t="s">
        <v>1192</v>
      </c>
      <c r="D240" s="4" t="s">
        <v>1193</v>
      </c>
      <c r="E240" s="2" t="s">
        <v>1194</v>
      </c>
      <c r="F240" s="2">
        <v>4</v>
      </c>
      <c r="G240" s="2">
        <v>3</v>
      </c>
      <c r="H240" s="2" t="s">
        <v>62</v>
      </c>
      <c r="I240" s="2">
        <v>0</v>
      </c>
      <c r="J240" s="11">
        <v>4</v>
      </c>
      <c r="K240" s="11"/>
      <c r="L240" s="11"/>
      <c r="M240" s="11"/>
      <c r="N240" s="11"/>
      <c r="O240" s="2"/>
      <c r="P240" s="2"/>
      <c r="Q240" s="2"/>
      <c r="R240" s="2"/>
      <c r="S240" s="2"/>
      <c r="T240" s="2"/>
      <c r="U240" s="2"/>
      <c r="V240" s="2"/>
      <c r="W240" s="2"/>
      <c r="X240" s="2"/>
      <c r="Y240" s="2"/>
      <c r="Z240" s="2"/>
      <c r="AA240" s="26">
        <f t="shared" si="7"/>
        <v>4</v>
      </c>
      <c r="AB240" s="10">
        <f t="shared" si="6"/>
        <v>4</v>
      </c>
    </row>
    <row r="241" spans="2:28" ht="15.75" customHeight="1">
      <c r="B241" s="2" t="s">
        <v>57</v>
      </c>
      <c r="C241" s="2" t="s">
        <v>1195</v>
      </c>
      <c r="D241" s="4" t="s">
        <v>1196</v>
      </c>
      <c r="E241" s="2" t="s">
        <v>1197</v>
      </c>
      <c r="F241" s="2">
        <v>1</v>
      </c>
      <c r="G241" s="2">
        <v>1</v>
      </c>
      <c r="H241" s="2" t="s">
        <v>67</v>
      </c>
      <c r="I241" s="2">
        <v>0</v>
      </c>
      <c r="J241" s="11">
        <v>1</v>
      </c>
      <c r="K241" s="11"/>
      <c r="L241" s="11"/>
      <c r="M241" s="11"/>
      <c r="N241" s="11"/>
      <c r="O241" s="2"/>
      <c r="P241" s="2"/>
      <c r="Q241" s="2"/>
      <c r="R241" s="2"/>
      <c r="S241" s="2"/>
      <c r="T241" s="2"/>
      <c r="U241" s="2"/>
      <c r="V241" s="2"/>
      <c r="W241" s="2"/>
      <c r="X241" s="2"/>
      <c r="Y241" s="2"/>
      <c r="Z241" s="2"/>
      <c r="AA241" s="26">
        <f t="shared" si="7"/>
        <v>1</v>
      </c>
      <c r="AB241" s="10">
        <f t="shared" si="6"/>
        <v>1</v>
      </c>
    </row>
    <row r="242" spans="2:28" ht="15.75" customHeight="1">
      <c r="B242" s="2" t="s">
        <v>57</v>
      </c>
      <c r="C242" s="2" t="s">
        <v>1198</v>
      </c>
      <c r="D242" s="4" t="s">
        <v>1199</v>
      </c>
      <c r="E242" s="2" t="s">
        <v>1200</v>
      </c>
      <c r="F242" s="2">
        <v>2</v>
      </c>
      <c r="G242" s="2">
        <v>1</v>
      </c>
      <c r="H242" s="2" t="s">
        <v>67</v>
      </c>
      <c r="I242" s="2">
        <v>0</v>
      </c>
      <c r="J242" s="11">
        <v>2</v>
      </c>
      <c r="K242" s="11"/>
      <c r="L242" s="11"/>
      <c r="M242" s="11"/>
      <c r="N242" s="11"/>
      <c r="O242" s="2"/>
      <c r="P242" s="2"/>
      <c r="Q242" s="2"/>
      <c r="R242" s="2"/>
      <c r="S242" s="2"/>
      <c r="T242" s="2"/>
      <c r="U242" s="2"/>
      <c r="V242" s="2"/>
      <c r="W242" s="2"/>
      <c r="X242" s="2"/>
      <c r="Y242" s="2"/>
      <c r="Z242" s="2"/>
      <c r="AA242" s="26">
        <f t="shared" si="7"/>
        <v>2</v>
      </c>
      <c r="AB242" s="10">
        <f t="shared" si="6"/>
        <v>2</v>
      </c>
    </row>
    <row r="243" spans="2:28" ht="15.75" customHeight="1">
      <c r="B243" s="2" t="s">
        <v>57</v>
      </c>
      <c r="C243" s="2" t="s">
        <v>1201</v>
      </c>
      <c r="D243" s="4" t="s">
        <v>1202</v>
      </c>
      <c r="E243" s="2" t="s">
        <v>1203</v>
      </c>
      <c r="F243" s="2">
        <v>1</v>
      </c>
      <c r="G243" s="2">
        <v>1</v>
      </c>
      <c r="H243" s="2" t="s">
        <v>67</v>
      </c>
      <c r="I243" s="2">
        <v>0</v>
      </c>
      <c r="J243" s="11">
        <v>1</v>
      </c>
      <c r="K243" s="11"/>
      <c r="L243" s="11"/>
      <c r="M243" s="11"/>
      <c r="N243" s="11"/>
      <c r="O243" s="2"/>
      <c r="P243" s="2"/>
      <c r="Q243" s="2"/>
      <c r="R243" s="2"/>
      <c r="S243" s="2"/>
      <c r="T243" s="2"/>
      <c r="U243" s="2"/>
      <c r="V243" s="2"/>
      <c r="W243" s="2"/>
      <c r="X243" s="2"/>
      <c r="Y243" s="2"/>
      <c r="Z243" s="2"/>
      <c r="AA243" s="26">
        <f t="shared" si="7"/>
        <v>1</v>
      </c>
      <c r="AB243" s="10">
        <f t="shared" si="6"/>
        <v>1</v>
      </c>
    </row>
    <row r="244" spans="2:28" ht="15.75" customHeight="1">
      <c r="B244" s="2" t="s">
        <v>57</v>
      </c>
      <c r="C244" s="2" t="s">
        <v>1204</v>
      </c>
      <c r="D244" s="4" t="s">
        <v>1205</v>
      </c>
      <c r="E244" s="2" t="s">
        <v>1206</v>
      </c>
      <c r="F244" s="2">
        <v>2</v>
      </c>
      <c r="G244" s="2">
        <v>1</v>
      </c>
      <c r="H244" s="2" t="s">
        <v>67</v>
      </c>
      <c r="I244" s="2">
        <v>0</v>
      </c>
      <c r="J244" s="11">
        <v>2</v>
      </c>
      <c r="K244" s="11"/>
      <c r="L244" s="11"/>
      <c r="M244" s="11"/>
      <c r="N244" s="11"/>
      <c r="O244" s="2"/>
      <c r="P244" s="2"/>
      <c r="Q244" s="2"/>
      <c r="R244" s="2"/>
      <c r="S244" s="2"/>
      <c r="T244" s="2"/>
      <c r="U244" s="2"/>
      <c r="V244" s="2"/>
      <c r="W244" s="2"/>
      <c r="X244" s="2"/>
      <c r="Y244" s="2"/>
      <c r="Z244" s="2"/>
      <c r="AA244" s="26">
        <f t="shared" si="7"/>
        <v>2</v>
      </c>
      <c r="AB244" s="10">
        <f t="shared" si="6"/>
        <v>2</v>
      </c>
    </row>
    <row r="245" spans="2:28" ht="15.75" customHeight="1">
      <c r="B245" s="2" t="s">
        <v>57</v>
      </c>
      <c r="C245" s="2" t="s">
        <v>1207</v>
      </c>
      <c r="D245" s="4" t="s">
        <v>1208</v>
      </c>
      <c r="E245" s="2" t="s">
        <v>1209</v>
      </c>
      <c r="F245" s="2">
        <v>4</v>
      </c>
      <c r="G245" s="2">
        <v>4</v>
      </c>
      <c r="H245" s="2" t="s">
        <v>67</v>
      </c>
      <c r="I245" s="2">
        <v>0</v>
      </c>
      <c r="J245" s="11">
        <v>4</v>
      </c>
      <c r="K245" s="11"/>
      <c r="L245" s="11"/>
      <c r="M245" s="11"/>
      <c r="N245" s="11"/>
      <c r="O245" s="2"/>
      <c r="P245" s="2"/>
      <c r="Q245" s="2"/>
      <c r="R245" s="2"/>
      <c r="S245" s="2"/>
      <c r="T245" s="2"/>
      <c r="U245" s="2"/>
      <c r="V245" s="2"/>
      <c r="W245" s="2"/>
      <c r="X245" s="2"/>
      <c r="Y245" s="2"/>
      <c r="Z245" s="2"/>
      <c r="AA245" s="26">
        <f t="shared" si="7"/>
        <v>4</v>
      </c>
      <c r="AB245" s="10">
        <f t="shared" si="6"/>
        <v>4</v>
      </c>
    </row>
    <row r="246" spans="2:28" ht="15.75" customHeight="1">
      <c r="B246" s="2" t="s">
        <v>57</v>
      </c>
      <c r="C246" s="2" t="s">
        <v>1210</v>
      </c>
      <c r="D246" s="4" t="s">
        <v>1211</v>
      </c>
      <c r="E246" s="2" t="s">
        <v>1212</v>
      </c>
      <c r="F246" s="2">
        <v>3</v>
      </c>
      <c r="G246" s="2">
        <v>3</v>
      </c>
      <c r="H246" s="2" t="s">
        <v>67</v>
      </c>
      <c r="I246" s="2">
        <v>0</v>
      </c>
      <c r="J246" s="11">
        <v>3</v>
      </c>
      <c r="K246" s="11"/>
      <c r="L246" s="11"/>
      <c r="M246" s="11"/>
      <c r="N246" s="11"/>
      <c r="O246" s="2"/>
      <c r="P246" s="2"/>
      <c r="Q246" s="2"/>
      <c r="R246" s="2"/>
      <c r="S246" s="2"/>
      <c r="T246" s="2"/>
      <c r="U246" s="2"/>
      <c r="V246" s="2"/>
      <c r="W246" s="2"/>
      <c r="X246" s="2"/>
      <c r="Y246" s="2"/>
      <c r="Z246" s="2"/>
      <c r="AA246" s="26">
        <f t="shared" si="7"/>
        <v>3</v>
      </c>
      <c r="AB246" s="10">
        <f t="shared" si="6"/>
        <v>3</v>
      </c>
    </row>
    <row r="247" spans="2:28" ht="15.75" customHeight="1">
      <c r="B247" s="2" t="s">
        <v>57</v>
      </c>
      <c r="C247" s="2" t="s">
        <v>1213</v>
      </c>
      <c r="D247" s="4" t="s">
        <v>1214</v>
      </c>
      <c r="E247" s="2" t="s">
        <v>1215</v>
      </c>
      <c r="F247" s="2">
        <v>1</v>
      </c>
      <c r="G247" s="2">
        <v>1</v>
      </c>
      <c r="H247" s="2" t="s">
        <v>67</v>
      </c>
      <c r="I247" s="2">
        <v>0</v>
      </c>
      <c r="J247" s="11">
        <v>1</v>
      </c>
      <c r="K247" s="11"/>
      <c r="L247" s="11"/>
      <c r="M247" s="11"/>
      <c r="N247" s="11"/>
      <c r="O247" s="2"/>
      <c r="P247" s="2"/>
      <c r="Q247" s="2"/>
      <c r="R247" s="2"/>
      <c r="S247" s="2"/>
      <c r="T247" s="2"/>
      <c r="U247" s="2"/>
      <c r="V247" s="2"/>
      <c r="W247" s="2"/>
      <c r="X247" s="2"/>
      <c r="Y247" s="2"/>
      <c r="Z247" s="2"/>
      <c r="AA247" s="26">
        <f t="shared" si="7"/>
        <v>1</v>
      </c>
      <c r="AB247" s="10">
        <f t="shared" si="6"/>
        <v>1</v>
      </c>
    </row>
    <row r="248" spans="2:28" ht="15.75" customHeight="1">
      <c r="B248" s="2" t="s">
        <v>57</v>
      </c>
      <c r="C248" s="2" t="s">
        <v>1216</v>
      </c>
      <c r="D248" s="4" t="s">
        <v>1217</v>
      </c>
      <c r="E248" s="2" t="s">
        <v>1218</v>
      </c>
      <c r="F248" s="2">
        <v>2</v>
      </c>
      <c r="G248" s="2">
        <v>2</v>
      </c>
      <c r="H248" s="2" t="s">
        <v>67</v>
      </c>
      <c r="I248" s="2">
        <v>0</v>
      </c>
      <c r="J248" s="11">
        <v>2</v>
      </c>
      <c r="K248" s="11"/>
      <c r="L248" s="11"/>
      <c r="M248" s="11"/>
      <c r="N248" s="11"/>
      <c r="O248" s="2"/>
      <c r="P248" s="2"/>
      <c r="Q248" s="2"/>
      <c r="R248" s="2"/>
      <c r="S248" s="2"/>
      <c r="T248" s="2"/>
      <c r="U248" s="2"/>
      <c r="V248" s="2"/>
      <c r="W248" s="2"/>
      <c r="X248" s="2"/>
      <c r="Y248" s="2"/>
      <c r="Z248" s="2"/>
      <c r="AA248" s="26">
        <f t="shared" si="7"/>
        <v>2</v>
      </c>
      <c r="AB248" s="10">
        <f t="shared" si="6"/>
        <v>2</v>
      </c>
    </row>
    <row r="249" spans="2:28" ht="15.75" customHeight="1">
      <c r="B249" s="2" t="s">
        <v>57</v>
      </c>
      <c r="C249" s="2" t="s">
        <v>1219</v>
      </c>
      <c r="D249" s="4" t="s">
        <v>1220</v>
      </c>
      <c r="E249" s="2" t="s">
        <v>1221</v>
      </c>
      <c r="F249" s="2">
        <v>1</v>
      </c>
      <c r="G249" s="2">
        <v>1</v>
      </c>
      <c r="H249" s="2" t="s">
        <v>67</v>
      </c>
      <c r="I249" s="2">
        <v>0</v>
      </c>
      <c r="J249" s="11">
        <v>1</v>
      </c>
      <c r="K249" s="11"/>
      <c r="L249" s="11"/>
      <c r="M249" s="11"/>
      <c r="N249" s="11"/>
      <c r="O249" s="2"/>
      <c r="P249" s="2"/>
      <c r="Q249" s="2"/>
      <c r="R249" s="2"/>
      <c r="S249" s="2"/>
      <c r="T249" s="2"/>
      <c r="U249" s="2"/>
      <c r="V249" s="2"/>
      <c r="W249" s="2"/>
      <c r="X249" s="2"/>
      <c r="Y249" s="2"/>
      <c r="Z249" s="2"/>
      <c r="AA249" s="26">
        <f t="shared" si="7"/>
        <v>1</v>
      </c>
      <c r="AB249" s="10">
        <f t="shared" si="6"/>
        <v>1</v>
      </c>
    </row>
    <row r="250" spans="2:28" ht="15.75" customHeight="1">
      <c r="B250" s="2" t="s">
        <v>57</v>
      </c>
      <c r="C250" s="2" t="s">
        <v>1222</v>
      </c>
      <c r="D250" s="4" t="s">
        <v>1223</v>
      </c>
      <c r="E250" s="2" t="s">
        <v>1224</v>
      </c>
      <c r="F250" s="2">
        <v>2</v>
      </c>
      <c r="G250" s="2">
        <v>2</v>
      </c>
      <c r="H250" s="2" t="s">
        <v>67</v>
      </c>
      <c r="I250" s="2">
        <v>0</v>
      </c>
      <c r="J250" s="11">
        <v>2</v>
      </c>
      <c r="K250" s="11"/>
      <c r="L250" s="11"/>
      <c r="M250" s="11"/>
      <c r="N250" s="11"/>
      <c r="O250" s="2"/>
      <c r="P250" s="2"/>
      <c r="Q250" s="2"/>
      <c r="R250" s="2"/>
      <c r="S250" s="2"/>
      <c r="T250" s="2"/>
      <c r="U250" s="2"/>
      <c r="V250" s="2"/>
      <c r="W250" s="2"/>
      <c r="X250" s="2"/>
      <c r="Y250" s="2"/>
      <c r="Z250" s="2"/>
      <c r="AA250" s="26">
        <f t="shared" si="7"/>
        <v>2</v>
      </c>
      <c r="AB250" s="10">
        <f t="shared" si="6"/>
        <v>2</v>
      </c>
    </row>
    <row r="251" spans="2:28" ht="15.75" customHeight="1">
      <c r="B251" s="2" t="s">
        <v>57</v>
      </c>
      <c r="C251" s="2" t="s">
        <v>1225</v>
      </c>
      <c r="D251" s="4" t="s">
        <v>1226</v>
      </c>
      <c r="E251" s="2" t="s">
        <v>1227</v>
      </c>
      <c r="F251" s="2">
        <v>4</v>
      </c>
      <c r="G251" s="2">
        <v>4</v>
      </c>
      <c r="H251" s="2" t="s">
        <v>67</v>
      </c>
      <c r="I251" s="2">
        <v>0</v>
      </c>
      <c r="J251" s="11">
        <v>4</v>
      </c>
      <c r="K251" s="11"/>
      <c r="L251" s="11"/>
      <c r="M251" s="11"/>
      <c r="N251" s="11"/>
      <c r="O251" s="2"/>
      <c r="P251" s="2"/>
      <c r="Q251" s="2"/>
      <c r="R251" s="2"/>
      <c r="S251" s="2"/>
      <c r="T251" s="2"/>
      <c r="U251" s="2"/>
      <c r="V251" s="2"/>
      <c r="W251" s="2"/>
      <c r="X251" s="2"/>
      <c r="Y251" s="2"/>
      <c r="Z251" s="2"/>
      <c r="AA251" s="26">
        <f t="shared" si="7"/>
        <v>4</v>
      </c>
      <c r="AB251" s="10">
        <f t="shared" si="6"/>
        <v>4</v>
      </c>
    </row>
    <row r="252" spans="2:28" ht="15.75" customHeight="1">
      <c r="B252" s="2" t="s">
        <v>1228</v>
      </c>
      <c r="C252" s="2" t="s">
        <v>1229</v>
      </c>
      <c r="D252" s="2" t="s">
        <v>1230</v>
      </c>
      <c r="E252" s="2" t="s">
        <v>1231</v>
      </c>
      <c r="F252" s="2">
        <v>1</v>
      </c>
      <c r="G252" s="2">
        <v>1</v>
      </c>
      <c r="H252" s="2" t="s">
        <v>62</v>
      </c>
      <c r="I252" s="2">
        <v>0</v>
      </c>
      <c r="J252" s="11">
        <v>1</v>
      </c>
      <c r="K252" s="11"/>
      <c r="L252" s="11"/>
      <c r="M252" s="11"/>
      <c r="N252" s="11"/>
      <c r="O252" s="2"/>
      <c r="P252" s="2"/>
      <c r="Q252" s="2"/>
      <c r="R252" s="2"/>
      <c r="S252" s="2"/>
      <c r="T252" s="2"/>
      <c r="U252" s="2"/>
      <c r="V252" s="2"/>
      <c r="W252" s="2"/>
      <c r="X252" s="2"/>
      <c r="Y252" s="2"/>
      <c r="Z252" s="2"/>
      <c r="AA252" s="26">
        <f t="shared" si="7"/>
        <v>1</v>
      </c>
      <c r="AB252" s="10">
        <f t="shared" si="6"/>
        <v>1</v>
      </c>
    </row>
    <row r="253" spans="2:28" ht="15.75" customHeight="1">
      <c r="B253" s="2" t="s">
        <v>1228</v>
      </c>
      <c r="C253" s="2" t="s">
        <v>1232</v>
      </c>
      <c r="D253" s="2" t="s">
        <v>1233</v>
      </c>
      <c r="E253" s="2" t="s">
        <v>1234</v>
      </c>
      <c r="F253" s="2">
        <v>1</v>
      </c>
      <c r="G253" s="2">
        <v>1</v>
      </c>
      <c r="H253" s="2" t="s">
        <v>67</v>
      </c>
      <c r="I253" s="2">
        <v>0</v>
      </c>
      <c r="J253" s="11">
        <v>1</v>
      </c>
      <c r="K253" s="11"/>
      <c r="L253" s="11"/>
      <c r="M253" s="11"/>
      <c r="N253" s="11"/>
      <c r="O253" s="2"/>
      <c r="P253" s="2"/>
      <c r="Q253" s="2"/>
      <c r="R253" s="2"/>
      <c r="S253" s="2"/>
      <c r="T253" s="2"/>
      <c r="U253" s="2"/>
      <c r="V253" s="2"/>
      <c r="W253" s="2"/>
      <c r="X253" s="2"/>
      <c r="Y253" s="2"/>
      <c r="Z253" s="2"/>
      <c r="AA253" s="26">
        <f t="shared" si="7"/>
        <v>1</v>
      </c>
      <c r="AB253" s="10">
        <f t="shared" si="6"/>
        <v>1</v>
      </c>
    </row>
    <row r="254" spans="2:28" ht="15.75" customHeight="1">
      <c r="B254" s="2" t="s">
        <v>1228</v>
      </c>
      <c r="C254" s="2" t="s">
        <v>1235</v>
      </c>
      <c r="D254" s="4" t="s">
        <v>1236</v>
      </c>
      <c r="E254" s="2" t="s">
        <v>1237</v>
      </c>
      <c r="F254" s="2">
        <v>1</v>
      </c>
      <c r="G254" s="2">
        <v>1</v>
      </c>
      <c r="H254" s="2" t="s">
        <v>67</v>
      </c>
      <c r="I254" s="2">
        <v>0</v>
      </c>
      <c r="J254" s="11"/>
      <c r="K254" s="11">
        <v>1</v>
      </c>
      <c r="L254" s="11"/>
      <c r="M254" s="11"/>
      <c r="N254" s="11"/>
      <c r="O254" s="2"/>
      <c r="P254" s="2"/>
      <c r="Q254" s="2"/>
      <c r="R254" s="2"/>
      <c r="S254" s="2"/>
      <c r="T254" s="2"/>
      <c r="U254" s="2"/>
      <c r="V254" s="2"/>
      <c r="W254" s="2"/>
      <c r="X254" s="2"/>
      <c r="Y254" s="2"/>
      <c r="Z254" s="2"/>
      <c r="AA254" s="26">
        <f t="shared" si="7"/>
        <v>1</v>
      </c>
      <c r="AB254" s="10">
        <f t="shared" si="6"/>
        <v>1</v>
      </c>
    </row>
    <row r="255" spans="2:28" ht="15.75" customHeight="1">
      <c r="B255" s="2" t="s">
        <v>1238</v>
      </c>
      <c r="C255" s="2" t="s">
        <v>1239</v>
      </c>
      <c r="D255" s="2" t="s">
        <v>1240</v>
      </c>
      <c r="E255" s="2" t="s">
        <v>1241</v>
      </c>
      <c r="F255" s="2">
        <v>1</v>
      </c>
      <c r="G255" s="2">
        <v>1</v>
      </c>
      <c r="H255" s="2" t="s">
        <v>67</v>
      </c>
      <c r="I255" s="2">
        <v>0</v>
      </c>
      <c r="J255" s="11">
        <v>1</v>
      </c>
      <c r="K255" s="11"/>
      <c r="L255" s="11"/>
      <c r="M255" s="11"/>
      <c r="N255" s="11"/>
      <c r="O255" s="2"/>
      <c r="P255" s="2"/>
      <c r="Q255" s="2"/>
      <c r="R255" s="2"/>
      <c r="S255" s="2"/>
      <c r="T255" s="2"/>
      <c r="U255" s="2"/>
      <c r="V255" s="2"/>
      <c r="W255" s="2"/>
      <c r="X255" s="2"/>
      <c r="Y255" s="2"/>
      <c r="Z255" s="2"/>
      <c r="AA255" s="26">
        <f t="shared" si="7"/>
        <v>1</v>
      </c>
      <c r="AB255" s="10">
        <f t="shared" si="6"/>
        <v>1</v>
      </c>
    </row>
    <row r="256" spans="2:28" ht="15.75" customHeight="1">
      <c r="B256" s="2" t="s">
        <v>132</v>
      </c>
      <c r="C256" s="2" t="s">
        <v>1242</v>
      </c>
      <c r="D256" s="2" t="s">
        <v>1243</v>
      </c>
      <c r="E256" s="2" t="s">
        <v>1244</v>
      </c>
      <c r="F256" s="2">
        <v>1</v>
      </c>
      <c r="G256" s="2">
        <v>1</v>
      </c>
      <c r="H256" s="2" t="s">
        <v>62</v>
      </c>
      <c r="I256" s="2">
        <v>0</v>
      </c>
      <c r="J256" s="11">
        <v>1</v>
      </c>
      <c r="K256" s="11"/>
      <c r="L256" s="11"/>
      <c r="M256" s="11"/>
      <c r="N256" s="11"/>
      <c r="O256" s="2"/>
      <c r="P256" s="2"/>
      <c r="Q256" s="2"/>
      <c r="R256" s="2"/>
      <c r="S256" s="2"/>
      <c r="T256" s="2"/>
      <c r="U256" s="2"/>
      <c r="V256" s="2"/>
      <c r="W256" s="2"/>
      <c r="X256" s="2"/>
      <c r="Y256" s="2"/>
      <c r="Z256" s="2"/>
      <c r="AA256" s="26">
        <f t="shared" si="7"/>
        <v>1</v>
      </c>
      <c r="AB256" s="10">
        <f t="shared" si="6"/>
        <v>1</v>
      </c>
    </row>
    <row r="257" spans="2:28" ht="15.75" customHeight="1">
      <c r="B257" s="2" t="s">
        <v>132</v>
      </c>
      <c r="C257" s="2" t="s">
        <v>1245</v>
      </c>
      <c r="D257" s="2" t="s">
        <v>1246</v>
      </c>
      <c r="E257" s="2" t="s">
        <v>1247</v>
      </c>
      <c r="F257" s="2">
        <v>1</v>
      </c>
      <c r="G257" s="2">
        <v>1</v>
      </c>
      <c r="H257" s="2" t="s">
        <v>67</v>
      </c>
      <c r="I257" s="2">
        <v>0</v>
      </c>
      <c r="J257" s="11"/>
      <c r="K257" s="11">
        <v>1</v>
      </c>
      <c r="L257" s="11"/>
      <c r="M257" s="11"/>
      <c r="N257" s="11"/>
      <c r="O257" s="2"/>
      <c r="P257" s="2"/>
      <c r="Q257" s="2"/>
      <c r="R257" s="2"/>
      <c r="S257" s="2"/>
      <c r="T257" s="2"/>
      <c r="U257" s="2"/>
      <c r="V257" s="2"/>
      <c r="W257" s="2"/>
      <c r="X257" s="2"/>
      <c r="Y257" s="2"/>
      <c r="Z257" s="2"/>
      <c r="AA257" s="26">
        <f t="shared" si="7"/>
        <v>1</v>
      </c>
      <c r="AB257" s="10">
        <f t="shared" si="6"/>
        <v>1</v>
      </c>
    </row>
    <row r="258" spans="2:28" ht="15.75" customHeight="1">
      <c r="B258" s="2" t="s">
        <v>132</v>
      </c>
      <c r="C258" s="2" t="s">
        <v>1248</v>
      </c>
      <c r="D258" s="4" t="s">
        <v>1249</v>
      </c>
      <c r="E258" s="2" t="s">
        <v>1250</v>
      </c>
      <c r="F258" s="2">
        <v>3</v>
      </c>
      <c r="G258" s="2">
        <v>2</v>
      </c>
      <c r="H258" s="2" t="s">
        <v>67</v>
      </c>
      <c r="I258" s="2">
        <v>0</v>
      </c>
      <c r="J258" s="11">
        <v>1</v>
      </c>
      <c r="K258" s="11">
        <v>1</v>
      </c>
      <c r="L258" s="78"/>
      <c r="M258" s="11"/>
      <c r="N258" s="11"/>
      <c r="O258" s="2"/>
      <c r="P258" s="2"/>
      <c r="Q258" s="2"/>
      <c r="R258" s="2"/>
      <c r="S258" s="2"/>
      <c r="T258" s="2"/>
      <c r="U258" s="2"/>
      <c r="V258" s="2"/>
      <c r="W258" s="2"/>
      <c r="X258" s="2"/>
      <c r="Y258" s="2"/>
      <c r="Z258" s="2"/>
      <c r="AA258" s="26">
        <f t="shared" si="7"/>
        <v>2</v>
      </c>
      <c r="AB258" s="10">
        <f t="shared" ref="AB258:AB321" si="8">SUM(J258:N258)</f>
        <v>2</v>
      </c>
    </row>
    <row r="259" spans="2:28" ht="15.75" customHeight="1">
      <c r="B259" s="2" t="s">
        <v>132</v>
      </c>
      <c r="C259" s="2" t="s">
        <v>1251</v>
      </c>
      <c r="D259" s="2" t="s">
        <v>1252</v>
      </c>
      <c r="E259" s="2" t="s">
        <v>1253</v>
      </c>
      <c r="F259" s="2">
        <v>1</v>
      </c>
      <c r="G259" s="2">
        <v>1</v>
      </c>
      <c r="H259" s="2" t="s">
        <v>67</v>
      </c>
      <c r="I259" s="2">
        <v>0</v>
      </c>
      <c r="J259" s="11">
        <v>1</v>
      </c>
      <c r="K259" s="11"/>
      <c r="L259" s="11"/>
      <c r="M259" s="11"/>
      <c r="N259" s="11"/>
      <c r="O259" s="2"/>
      <c r="P259" s="2"/>
      <c r="Q259" s="2"/>
      <c r="R259" s="2"/>
      <c r="S259" s="2"/>
      <c r="T259" s="2"/>
      <c r="U259" s="2"/>
      <c r="V259" s="2"/>
      <c r="W259" s="2"/>
      <c r="X259" s="2"/>
      <c r="Y259" s="2"/>
      <c r="Z259" s="2"/>
      <c r="AA259" s="26">
        <f t="shared" ref="AA259:AA322" si="9">SUM(I259:Y259)</f>
        <v>1</v>
      </c>
      <c r="AB259" s="10">
        <f t="shared" si="8"/>
        <v>1</v>
      </c>
    </row>
    <row r="260" spans="2:28" ht="15.75" customHeight="1">
      <c r="B260" s="2" t="s">
        <v>132</v>
      </c>
      <c r="C260" s="2" t="s">
        <v>1254</v>
      </c>
      <c r="D260" s="4" t="s">
        <v>1255</v>
      </c>
      <c r="E260" s="2" t="s">
        <v>1256</v>
      </c>
      <c r="F260" s="2">
        <v>4</v>
      </c>
      <c r="G260" s="2">
        <v>4</v>
      </c>
      <c r="H260" s="2" t="s">
        <v>67</v>
      </c>
      <c r="I260" s="2">
        <v>0</v>
      </c>
      <c r="J260" s="11"/>
      <c r="K260" s="11">
        <v>1</v>
      </c>
      <c r="L260" s="11">
        <v>1</v>
      </c>
      <c r="M260" s="11">
        <v>1</v>
      </c>
      <c r="N260" s="11">
        <v>1</v>
      </c>
      <c r="O260" s="2"/>
      <c r="P260" s="2"/>
      <c r="Q260" s="2"/>
      <c r="R260" s="2"/>
      <c r="S260" s="2"/>
      <c r="T260" s="2"/>
      <c r="U260" s="2"/>
      <c r="V260" s="2"/>
      <c r="W260" s="2"/>
      <c r="X260" s="2"/>
      <c r="Y260" s="2"/>
      <c r="Z260" s="2"/>
      <c r="AA260" s="26">
        <f t="shared" si="9"/>
        <v>4</v>
      </c>
      <c r="AB260" s="10">
        <f t="shared" si="8"/>
        <v>4</v>
      </c>
    </row>
    <row r="261" spans="2:28" ht="15.75" customHeight="1">
      <c r="B261" s="2" t="s">
        <v>132</v>
      </c>
      <c r="C261" s="2" t="s">
        <v>1257</v>
      </c>
      <c r="D261" s="4" t="s">
        <v>1258</v>
      </c>
      <c r="E261" s="2" t="s">
        <v>1259</v>
      </c>
      <c r="F261" s="2">
        <v>1</v>
      </c>
      <c r="G261" s="2">
        <v>1</v>
      </c>
      <c r="H261" s="2" t="s">
        <v>62</v>
      </c>
      <c r="I261" s="2">
        <v>0</v>
      </c>
      <c r="J261" s="11">
        <v>1</v>
      </c>
      <c r="K261" s="11"/>
      <c r="L261" s="11"/>
      <c r="M261" s="11"/>
      <c r="N261" s="11"/>
      <c r="O261" s="2"/>
      <c r="P261" s="2"/>
      <c r="Q261" s="2"/>
      <c r="R261" s="2"/>
      <c r="S261" s="2"/>
      <c r="T261" s="2"/>
      <c r="U261" s="2"/>
      <c r="V261" s="2"/>
      <c r="W261" s="2"/>
      <c r="X261" s="2"/>
      <c r="Y261" s="2"/>
      <c r="Z261" s="2"/>
      <c r="AA261" s="26">
        <f t="shared" si="9"/>
        <v>1</v>
      </c>
      <c r="AB261" s="10">
        <f t="shared" si="8"/>
        <v>1</v>
      </c>
    </row>
    <row r="262" spans="2:28" ht="15.75" customHeight="1">
      <c r="B262" s="2" t="s">
        <v>132</v>
      </c>
      <c r="C262" s="2" t="s">
        <v>1260</v>
      </c>
      <c r="D262" s="4" t="s">
        <v>1261</v>
      </c>
      <c r="E262" s="2" t="s">
        <v>1262</v>
      </c>
      <c r="F262" s="2">
        <v>1</v>
      </c>
      <c r="G262" s="2">
        <v>1</v>
      </c>
      <c r="H262" s="2" t="s">
        <v>67</v>
      </c>
      <c r="I262" s="2">
        <v>0</v>
      </c>
      <c r="J262" s="11">
        <v>1</v>
      </c>
      <c r="K262" s="11"/>
      <c r="L262" s="11"/>
      <c r="M262" s="11"/>
      <c r="N262" s="11"/>
      <c r="O262" s="2"/>
      <c r="P262" s="2"/>
      <c r="Q262" s="2"/>
      <c r="R262" s="2"/>
      <c r="S262" s="2"/>
      <c r="T262" s="2"/>
      <c r="U262" s="2"/>
      <c r="V262" s="2"/>
      <c r="W262" s="2"/>
      <c r="X262" s="2"/>
      <c r="Y262" s="2"/>
      <c r="Z262" s="2"/>
      <c r="AA262" s="26">
        <f t="shared" si="9"/>
        <v>1</v>
      </c>
      <c r="AB262" s="10">
        <f t="shared" si="8"/>
        <v>1</v>
      </c>
    </row>
    <row r="263" spans="2:28" ht="15.75" customHeight="1">
      <c r="B263" s="2" t="s">
        <v>132</v>
      </c>
      <c r="C263" s="2" t="s">
        <v>1263</v>
      </c>
      <c r="D263" s="4" t="s">
        <v>1264</v>
      </c>
      <c r="E263" s="2" t="s">
        <v>1265</v>
      </c>
      <c r="F263" s="2">
        <v>2</v>
      </c>
      <c r="G263" s="2">
        <v>1</v>
      </c>
      <c r="H263" s="2" t="s">
        <v>67</v>
      </c>
      <c r="I263" s="2">
        <v>0</v>
      </c>
      <c r="J263" s="11">
        <v>1</v>
      </c>
      <c r="K263" s="11">
        <v>1</v>
      </c>
      <c r="L263" s="11"/>
      <c r="M263" s="11"/>
      <c r="N263" s="11"/>
      <c r="O263" s="2"/>
      <c r="P263" s="2"/>
      <c r="Q263" s="2"/>
      <c r="R263" s="2"/>
      <c r="S263" s="2"/>
      <c r="T263" s="2"/>
      <c r="U263" s="2"/>
      <c r="V263" s="2"/>
      <c r="W263" s="2"/>
      <c r="X263" s="2"/>
      <c r="Y263" s="2"/>
      <c r="Z263" s="2"/>
      <c r="AA263" s="26">
        <f t="shared" si="9"/>
        <v>2</v>
      </c>
      <c r="AB263" s="10">
        <f t="shared" si="8"/>
        <v>2</v>
      </c>
    </row>
    <row r="264" spans="2:28" ht="15.75" customHeight="1">
      <c r="B264" s="2" t="s">
        <v>137</v>
      </c>
      <c r="C264" s="2" t="s">
        <v>1266</v>
      </c>
      <c r="D264" s="2" t="s">
        <v>1267</v>
      </c>
      <c r="E264" s="2" t="s">
        <v>1268</v>
      </c>
      <c r="F264" s="2">
        <v>2</v>
      </c>
      <c r="G264" s="2">
        <v>2</v>
      </c>
      <c r="H264" s="2" t="s">
        <v>75</v>
      </c>
      <c r="I264" s="2">
        <v>1</v>
      </c>
      <c r="J264" s="11"/>
      <c r="K264" s="11"/>
      <c r="L264" s="11"/>
      <c r="M264" s="11"/>
      <c r="N264" s="11"/>
      <c r="O264" s="2"/>
      <c r="P264" s="2"/>
      <c r="Q264" s="2"/>
      <c r="R264" s="2"/>
      <c r="S264" s="2"/>
      <c r="T264" s="2"/>
      <c r="U264" s="2"/>
      <c r="V264" s="2"/>
      <c r="W264" s="2"/>
      <c r="X264" s="2"/>
      <c r="Y264" s="2"/>
      <c r="Z264" s="2"/>
      <c r="AA264" s="26">
        <f t="shared" si="9"/>
        <v>1</v>
      </c>
      <c r="AB264" s="10">
        <f t="shared" si="8"/>
        <v>0</v>
      </c>
    </row>
    <row r="265" spans="2:28" ht="15.75" customHeight="1">
      <c r="B265" s="2" t="s">
        <v>137</v>
      </c>
      <c r="C265" s="2" t="s">
        <v>1269</v>
      </c>
      <c r="D265" s="2" t="s">
        <v>1270</v>
      </c>
      <c r="E265" s="2" t="s">
        <v>1271</v>
      </c>
      <c r="F265" s="2">
        <v>1</v>
      </c>
      <c r="G265" s="2">
        <v>1</v>
      </c>
      <c r="H265" s="2" t="s">
        <v>67</v>
      </c>
      <c r="I265" s="2">
        <v>0</v>
      </c>
      <c r="J265" s="11"/>
      <c r="K265" s="11">
        <v>1</v>
      </c>
      <c r="L265" s="11"/>
      <c r="M265" s="11"/>
      <c r="N265" s="11"/>
      <c r="O265" s="2"/>
      <c r="P265" s="2"/>
      <c r="Q265" s="2"/>
      <c r="R265" s="2"/>
      <c r="S265" s="2"/>
      <c r="T265" s="2"/>
      <c r="U265" s="2"/>
      <c r="V265" s="2"/>
      <c r="W265" s="2"/>
      <c r="X265" s="2"/>
      <c r="Y265" s="2"/>
      <c r="Z265" s="2"/>
      <c r="AA265" s="26">
        <f t="shared" si="9"/>
        <v>1</v>
      </c>
      <c r="AB265" s="10">
        <f t="shared" si="8"/>
        <v>1</v>
      </c>
    </row>
    <row r="266" spans="2:28" ht="15.75" customHeight="1">
      <c r="B266" s="2" t="s">
        <v>137</v>
      </c>
      <c r="C266" s="2" t="s">
        <v>1272</v>
      </c>
      <c r="D266" s="2" t="s">
        <v>1273</v>
      </c>
      <c r="E266" s="2" t="s">
        <v>1274</v>
      </c>
      <c r="F266" s="2">
        <v>2</v>
      </c>
      <c r="G266" s="2">
        <v>2</v>
      </c>
      <c r="H266" s="2" t="s">
        <v>67</v>
      </c>
      <c r="I266" s="2">
        <v>0</v>
      </c>
      <c r="J266" s="11"/>
      <c r="K266" s="11">
        <v>2</v>
      </c>
      <c r="L266" s="11"/>
      <c r="M266" s="11"/>
      <c r="N266" s="11"/>
      <c r="O266" s="2"/>
      <c r="P266" s="2"/>
      <c r="Q266" s="2"/>
      <c r="R266" s="2"/>
      <c r="S266" s="2"/>
      <c r="T266" s="2"/>
      <c r="U266" s="2"/>
      <c r="V266" s="2"/>
      <c r="W266" s="2"/>
      <c r="X266" s="2"/>
      <c r="Y266" s="2"/>
      <c r="Z266" s="2"/>
      <c r="AA266" s="26">
        <f t="shared" si="9"/>
        <v>2</v>
      </c>
      <c r="AB266" s="10">
        <f t="shared" si="8"/>
        <v>2</v>
      </c>
    </row>
    <row r="267" spans="2:28" ht="15.75" customHeight="1">
      <c r="B267" s="2" t="s">
        <v>137</v>
      </c>
      <c r="C267" s="2" t="s">
        <v>1275</v>
      </c>
      <c r="D267" s="2" t="s">
        <v>1276</v>
      </c>
      <c r="E267" s="2" t="s">
        <v>1277</v>
      </c>
      <c r="F267" s="2">
        <v>1</v>
      </c>
      <c r="G267" s="2">
        <v>1</v>
      </c>
      <c r="H267" s="2" t="s">
        <v>67</v>
      </c>
      <c r="I267" s="2">
        <v>0</v>
      </c>
      <c r="J267" s="11"/>
      <c r="K267" s="11"/>
      <c r="L267" s="11">
        <v>1</v>
      </c>
      <c r="M267" s="11"/>
      <c r="N267" s="11"/>
      <c r="O267" s="2"/>
      <c r="P267" s="2"/>
      <c r="Q267" s="2"/>
      <c r="R267" s="2"/>
      <c r="S267" s="2"/>
      <c r="T267" s="2"/>
      <c r="U267" s="2"/>
      <c r="V267" s="2"/>
      <c r="W267" s="2"/>
      <c r="X267" s="2"/>
      <c r="Y267" s="2"/>
      <c r="Z267" s="2"/>
      <c r="AA267" s="26">
        <f t="shared" si="9"/>
        <v>1</v>
      </c>
      <c r="AB267" s="10">
        <f t="shared" si="8"/>
        <v>1</v>
      </c>
    </row>
    <row r="268" spans="2:28" ht="15.75" customHeight="1">
      <c r="B268" s="2" t="s">
        <v>137</v>
      </c>
      <c r="C268" s="2" t="s">
        <v>1278</v>
      </c>
      <c r="D268" s="2" t="s">
        <v>1279</v>
      </c>
      <c r="E268" s="2" t="s">
        <v>1280</v>
      </c>
      <c r="F268" s="2">
        <v>1</v>
      </c>
      <c r="G268" s="2">
        <v>1</v>
      </c>
      <c r="H268" s="2" t="s">
        <v>62</v>
      </c>
      <c r="I268" s="2">
        <v>0</v>
      </c>
      <c r="J268" s="11">
        <v>1</v>
      </c>
      <c r="K268" s="11"/>
      <c r="L268" s="11"/>
      <c r="M268" s="11"/>
      <c r="N268" s="11"/>
      <c r="O268" s="2"/>
      <c r="P268" s="2"/>
      <c r="Q268" s="2"/>
      <c r="R268" s="2"/>
      <c r="S268" s="2"/>
      <c r="T268" s="2"/>
      <c r="U268" s="2"/>
      <c r="V268" s="2"/>
      <c r="W268" s="2"/>
      <c r="X268" s="2"/>
      <c r="Y268" s="2"/>
      <c r="Z268" s="2"/>
      <c r="AA268" s="26">
        <f t="shared" si="9"/>
        <v>1</v>
      </c>
      <c r="AB268" s="10">
        <f t="shared" si="8"/>
        <v>1</v>
      </c>
    </row>
    <row r="269" spans="2:28" ht="15.75" customHeight="1">
      <c r="B269" s="2" t="s">
        <v>137</v>
      </c>
      <c r="C269" s="2" t="s">
        <v>1281</v>
      </c>
      <c r="D269" s="2" t="s">
        <v>1282</v>
      </c>
      <c r="E269" s="2" t="s">
        <v>1283</v>
      </c>
      <c r="F269" s="2">
        <v>4</v>
      </c>
      <c r="G269" s="2">
        <v>4</v>
      </c>
      <c r="H269" s="2" t="s">
        <v>62</v>
      </c>
      <c r="I269" s="2">
        <v>0</v>
      </c>
      <c r="J269" s="11">
        <v>1</v>
      </c>
      <c r="K269" s="11">
        <v>1</v>
      </c>
      <c r="L269" s="11">
        <v>1</v>
      </c>
      <c r="M269" s="11">
        <v>1</v>
      </c>
      <c r="N269" s="11"/>
      <c r="O269" s="2"/>
      <c r="P269" s="2"/>
      <c r="Q269" s="2"/>
      <c r="R269" s="2"/>
      <c r="S269" s="2"/>
      <c r="T269" s="2"/>
      <c r="U269" s="2"/>
      <c r="V269" s="2"/>
      <c r="W269" s="2"/>
      <c r="X269" s="2"/>
      <c r="Y269" s="2"/>
      <c r="Z269" s="2"/>
      <c r="AA269" s="26">
        <f t="shared" si="9"/>
        <v>4</v>
      </c>
      <c r="AB269" s="10">
        <f t="shared" si="8"/>
        <v>4</v>
      </c>
    </row>
    <row r="270" spans="2:28" ht="15.75" customHeight="1">
      <c r="B270" s="2" t="s">
        <v>137</v>
      </c>
      <c r="C270" s="2" t="s">
        <v>1284</v>
      </c>
      <c r="D270" s="2" t="s">
        <v>1285</v>
      </c>
      <c r="E270" s="2" t="s">
        <v>1286</v>
      </c>
      <c r="F270" s="2">
        <v>1</v>
      </c>
      <c r="G270" s="2">
        <v>1</v>
      </c>
      <c r="H270" s="2" t="s">
        <v>75</v>
      </c>
      <c r="I270" s="2">
        <v>1</v>
      </c>
      <c r="J270" s="11">
        <v>1</v>
      </c>
      <c r="K270" s="11"/>
      <c r="L270" s="11"/>
      <c r="M270" s="11"/>
      <c r="N270" s="11"/>
      <c r="O270" s="2"/>
      <c r="P270" s="2"/>
      <c r="Q270" s="2"/>
      <c r="R270" s="2"/>
      <c r="S270" s="2"/>
      <c r="T270" s="2"/>
      <c r="U270" s="2"/>
      <c r="V270" s="2"/>
      <c r="W270" s="2"/>
      <c r="X270" s="2"/>
      <c r="Y270" s="2"/>
      <c r="Z270" s="2"/>
      <c r="AA270" s="26">
        <f t="shared" si="9"/>
        <v>2</v>
      </c>
      <c r="AB270" s="10">
        <f t="shared" si="8"/>
        <v>1</v>
      </c>
    </row>
    <row r="271" spans="2:28" ht="15.75" customHeight="1">
      <c r="B271" s="2" t="s">
        <v>137</v>
      </c>
      <c r="C271" s="2" t="s">
        <v>1287</v>
      </c>
      <c r="D271" s="4" t="s">
        <v>1288</v>
      </c>
      <c r="E271" s="2" t="s">
        <v>1289</v>
      </c>
      <c r="F271" s="2">
        <v>4</v>
      </c>
      <c r="G271" s="2">
        <v>4</v>
      </c>
      <c r="H271" s="2" t="s">
        <v>67</v>
      </c>
      <c r="I271" s="2">
        <v>0</v>
      </c>
      <c r="J271" s="11">
        <v>1</v>
      </c>
      <c r="K271" s="11">
        <v>1</v>
      </c>
      <c r="L271" s="11">
        <v>1</v>
      </c>
      <c r="M271" s="11">
        <v>1</v>
      </c>
      <c r="N271" s="11"/>
      <c r="O271" s="2"/>
      <c r="P271" s="2"/>
      <c r="Q271" s="2"/>
      <c r="R271" s="2"/>
      <c r="S271" s="2"/>
      <c r="T271" s="2"/>
      <c r="U271" s="2"/>
      <c r="V271" s="2"/>
      <c r="W271" s="2"/>
      <c r="X271" s="2"/>
      <c r="Y271" s="2"/>
      <c r="Z271" s="2"/>
      <c r="AA271" s="26">
        <f t="shared" si="9"/>
        <v>4</v>
      </c>
      <c r="AB271" s="10">
        <f t="shared" si="8"/>
        <v>4</v>
      </c>
    </row>
    <row r="272" spans="2:28" ht="15.75" customHeight="1">
      <c r="B272" s="2" t="s">
        <v>137</v>
      </c>
      <c r="C272" s="2" t="s">
        <v>1290</v>
      </c>
      <c r="D272" s="4" t="s">
        <v>1291</v>
      </c>
      <c r="E272" s="2" t="s">
        <v>1292</v>
      </c>
      <c r="F272" s="2">
        <v>1</v>
      </c>
      <c r="G272" s="2">
        <v>1</v>
      </c>
      <c r="H272" s="2" t="s">
        <v>62</v>
      </c>
      <c r="I272" s="2">
        <v>0</v>
      </c>
      <c r="J272" s="11"/>
      <c r="K272" s="11">
        <v>1</v>
      </c>
      <c r="L272" s="11"/>
      <c r="M272" s="11"/>
      <c r="N272" s="11"/>
      <c r="O272" s="2"/>
      <c r="P272" s="2"/>
      <c r="Q272" s="2"/>
      <c r="R272" s="2"/>
      <c r="S272" s="2"/>
      <c r="T272" s="2"/>
      <c r="U272" s="2"/>
      <c r="V272" s="2"/>
      <c r="W272" s="2"/>
      <c r="X272" s="2"/>
      <c r="Y272" s="2"/>
      <c r="Z272" s="2"/>
      <c r="AA272" s="26">
        <f t="shared" si="9"/>
        <v>1</v>
      </c>
      <c r="AB272" s="10">
        <f t="shared" si="8"/>
        <v>1</v>
      </c>
    </row>
    <row r="273" spans="2:28" ht="15.75" customHeight="1">
      <c r="B273" s="2" t="s">
        <v>137</v>
      </c>
      <c r="C273" s="2" t="s">
        <v>1293</v>
      </c>
      <c r="D273" s="4" t="s">
        <v>1294</v>
      </c>
      <c r="E273" s="2" t="s">
        <v>1295</v>
      </c>
      <c r="F273" s="2">
        <v>1</v>
      </c>
      <c r="G273" s="2">
        <v>1</v>
      </c>
      <c r="H273" s="2" t="s">
        <v>67</v>
      </c>
      <c r="I273" s="2">
        <v>0</v>
      </c>
      <c r="J273" s="11"/>
      <c r="K273" s="11">
        <v>1</v>
      </c>
      <c r="L273" s="11"/>
      <c r="M273" s="11"/>
      <c r="N273" s="11"/>
      <c r="O273" s="2"/>
      <c r="P273" s="2"/>
      <c r="Q273" s="2"/>
      <c r="R273" s="2"/>
      <c r="S273" s="2"/>
      <c r="T273" s="2"/>
      <c r="U273" s="2"/>
      <c r="V273" s="2"/>
      <c r="W273" s="2"/>
      <c r="X273" s="2"/>
      <c r="Y273" s="2"/>
      <c r="Z273" s="2"/>
      <c r="AA273" s="26">
        <f t="shared" si="9"/>
        <v>1</v>
      </c>
      <c r="AB273" s="10">
        <f t="shared" si="8"/>
        <v>1</v>
      </c>
    </row>
    <row r="274" spans="2:28" ht="15.75" customHeight="1">
      <c r="B274" s="2" t="s">
        <v>137</v>
      </c>
      <c r="C274" s="2" t="s">
        <v>1296</v>
      </c>
      <c r="D274" s="4" t="s">
        <v>1297</v>
      </c>
      <c r="E274" s="2" t="s">
        <v>1298</v>
      </c>
      <c r="F274" s="2">
        <v>4</v>
      </c>
      <c r="G274" s="2">
        <v>4</v>
      </c>
      <c r="H274" s="2" t="s">
        <v>67</v>
      </c>
      <c r="I274" s="2">
        <v>0</v>
      </c>
      <c r="J274" s="11">
        <v>4</v>
      </c>
      <c r="K274" s="11"/>
      <c r="L274" s="11"/>
      <c r="M274" s="11"/>
      <c r="N274" s="11"/>
      <c r="O274" s="2"/>
      <c r="P274" s="2"/>
      <c r="Q274" s="2"/>
      <c r="R274" s="2"/>
      <c r="S274" s="2"/>
      <c r="T274" s="2"/>
      <c r="U274" s="2"/>
      <c r="V274" s="2"/>
      <c r="W274" s="2"/>
      <c r="X274" s="2"/>
      <c r="Y274" s="2"/>
      <c r="Z274" s="2"/>
      <c r="AA274" s="26">
        <f t="shared" si="9"/>
        <v>4</v>
      </c>
      <c r="AB274" s="10">
        <f t="shared" si="8"/>
        <v>4</v>
      </c>
    </row>
    <row r="275" spans="2:28" ht="15.75" customHeight="1">
      <c r="B275" s="2" t="s">
        <v>137</v>
      </c>
      <c r="C275" s="2" t="s">
        <v>1299</v>
      </c>
      <c r="D275" s="2" t="s">
        <v>1300</v>
      </c>
      <c r="E275" s="2" t="s">
        <v>1301</v>
      </c>
      <c r="F275" s="2">
        <v>3</v>
      </c>
      <c r="G275" s="2">
        <v>3</v>
      </c>
      <c r="H275" s="2" t="s">
        <v>67</v>
      </c>
      <c r="I275" s="2">
        <v>0</v>
      </c>
      <c r="J275" s="11">
        <v>3</v>
      </c>
      <c r="K275" s="11"/>
      <c r="L275" s="11"/>
      <c r="M275" s="11"/>
      <c r="N275" s="11"/>
      <c r="O275" s="2"/>
      <c r="P275" s="2"/>
      <c r="Q275" s="2"/>
      <c r="R275" s="2"/>
      <c r="S275" s="2"/>
      <c r="T275" s="2"/>
      <c r="U275" s="2"/>
      <c r="V275" s="2"/>
      <c r="W275" s="2"/>
      <c r="X275" s="2"/>
      <c r="Y275" s="2"/>
      <c r="Z275" s="2"/>
      <c r="AA275" s="26">
        <f t="shared" si="9"/>
        <v>3</v>
      </c>
      <c r="AB275" s="10">
        <f t="shared" si="8"/>
        <v>3</v>
      </c>
    </row>
    <row r="276" spans="2:28" ht="15.75" customHeight="1">
      <c r="B276" s="2" t="s">
        <v>345</v>
      </c>
      <c r="C276" s="2" t="s">
        <v>1302</v>
      </c>
      <c r="D276" s="2" t="s">
        <v>1303</v>
      </c>
      <c r="E276" s="2" t="s">
        <v>1304</v>
      </c>
      <c r="F276" s="2">
        <v>3</v>
      </c>
      <c r="G276" s="2">
        <v>3</v>
      </c>
      <c r="H276" s="2" t="s">
        <v>62</v>
      </c>
      <c r="I276" s="2">
        <v>0</v>
      </c>
      <c r="J276" s="11"/>
      <c r="K276" s="11"/>
      <c r="L276" s="11">
        <v>1</v>
      </c>
      <c r="M276" s="11">
        <v>1</v>
      </c>
      <c r="N276" s="11">
        <v>1</v>
      </c>
      <c r="O276" s="2"/>
      <c r="P276" s="2"/>
      <c r="Q276" s="2"/>
      <c r="R276" s="2"/>
      <c r="S276" s="2"/>
      <c r="T276" s="2"/>
      <c r="U276" s="2"/>
      <c r="V276" s="2"/>
      <c r="W276" s="2"/>
      <c r="X276" s="2"/>
      <c r="Y276" s="2"/>
      <c r="Z276" s="2"/>
      <c r="AA276" s="26">
        <f t="shared" si="9"/>
        <v>3</v>
      </c>
      <c r="AB276" s="10">
        <f t="shared" si="8"/>
        <v>3</v>
      </c>
    </row>
    <row r="277" spans="2:28" ht="15.75" customHeight="1">
      <c r="B277" s="2" t="s">
        <v>345</v>
      </c>
      <c r="C277" s="2" t="s">
        <v>1305</v>
      </c>
      <c r="D277" s="2" t="s">
        <v>1306</v>
      </c>
      <c r="E277" s="2" t="s">
        <v>1307</v>
      </c>
      <c r="F277" s="2">
        <v>2</v>
      </c>
      <c r="G277" s="2">
        <v>2</v>
      </c>
      <c r="H277" s="2" t="s">
        <v>62</v>
      </c>
      <c r="I277" s="2">
        <v>0</v>
      </c>
      <c r="J277" s="11"/>
      <c r="K277" s="11">
        <v>1</v>
      </c>
      <c r="L277" s="11">
        <v>1</v>
      </c>
      <c r="M277" s="11"/>
      <c r="N277" s="11"/>
      <c r="O277" s="2"/>
      <c r="P277" s="2"/>
      <c r="Q277" s="2"/>
      <c r="R277" s="2"/>
      <c r="S277" s="2"/>
      <c r="T277" s="2"/>
      <c r="U277" s="2"/>
      <c r="V277" s="2"/>
      <c r="W277" s="2"/>
      <c r="X277" s="2"/>
      <c r="Y277" s="2"/>
      <c r="Z277" s="2"/>
      <c r="AA277" s="26">
        <f t="shared" si="9"/>
        <v>2</v>
      </c>
      <c r="AB277" s="10">
        <f t="shared" si="8"/>
        <v>2</v>
      </c>
    </row>
    <row r="278" spans="2:28" ht="15.75" customHeight="1">
      <c r="B278" s="2" t="s">
        <v>345</v>
      </c>
      <c r="C278" s="2" t="s">
        <v>1308</v>
      </c>
      <c r="D278" s="2" t="s">
        <v>1309</v>
      </c>
      <c r="E278" s="2" t="s">
        <v>1310</v>
      </c>
      <c r="F278" s="2">
        <v>1</v>
      </c>
      <c r="G278" s="2">
        <v>1</v>
      </c>
      <c r="H278" s="2" t="s">
        <v>75</v>
      </c>
      <c r="I278" s="2">
        <v>1</v>
      </c>
      <c r="J278" s="11"/>
      <c r="K278" s="11"/>
      <c r="L278" s="11"/>
      <c r="M278" s="11"/>
      <c r="N278" s="11"/>
      <c r="O278" s="2"/>
      <c r="P278" s="2"/>
      <c r="Q278" s="2"/>
      <c r="R278" s="2"/>
      <c r="S278" s="2"/>
      <c r="T278" s="2"/>
      <c r="U278" s="2"/>
      <c r="V278" s="2"/>
      <c r="W278" s="2"/>
      <c r="X278" s="2"/>
      <c r="Y278" s="2"/>
      <c r="Z278" s="2"/>
      <c r="AA278" s="26">
        <f t="shared" si="9"/>
        <v>1</v>
      </c>
      <c r="AB278" s="10">
        <f t="shared" si="8"/>
        <v>0</v>
      </c>
    </row>
    <row r="279" spans="2:28" ht="15.75" customHeight="1">
      <c r="B279" s="2" t="s">
        <v>345</v>
      </c>
      <c r="C279" s="2" t="s">
        <v>1311</v>
      </c>
      <c r="D279" s="2" t="s">
        <v>1312</v>
      </c>
      <c r="E279" s="2" t="s">
        <v>1313</v>
      </c>
      <c r="F279" s="2">
        <v>1</v>
      </c>
      <c r="G279" s="2">
        <v>1</v>
      </c>
      <c r="H279" s="2" t="s">
        <v>62</v>
      </c>
      <c r="I279" s="2">
        <v>0</v>
      </c>
      <c r="J279" s="11">
        <v>1</v>
      </c>
      <c r="K279" s="11"/>
      <c r="L279" s="11"/>
      <c r="M279" s="11"/>
      <c r="N279" s="11"/>
      <c r="O279" s="2"/>
      <c r="P279" s="2"/>
      <c r="Q279" s="2"/>
      <c r="R279" s="2"/>
      <c r="S279" s="2"/>
      <c r="T279" s="2"/>
      <c r="U279" s="2"/>
      <c r="V279" s="2"/>
      <c r="W279" s="2"/>
      <c r="X279" s="2"/>
      <c r="Y279" s="2"/>
      <c r="Z279" s="2"/>
      <c r="AA279" s="26">
        <f t="shared" si="9"/>
        <v>1</v>
      </c>
      <c r="AB279" s="10">
        <f t="shared" si="8"/>
        <v>1</v>
      </c>
    </row>
    <row r="280" spans="2:28" ht="15.75" customHeight="1">
      <c r="B280" s="2" t="s">
        <v>345</v>
      </c>
      <c r="C280" s="2" t="s">
        <v>1314</v>
      </c>
      <c r="D280" s="4" t="s">
        <v>1315</v>
      </c>
      <c r="E280" s="2" t="s">
        <v>1316</v>
      </c>
      <c r="F280" s="2">
        <v>3</v>
      </c>
      <c r="G280" s="2">
        <v>3</v>
      </c>
      <c r="H280" s="2" t="s">
        <v>75</v>
      </c>
      <c r="I280" s="2">
        <v>1</v>
      </c>
      <c r="J280" s="11"/>
      <c r="K280" s="11"/>
      <c r="L280" s="11"/>
      <c r="M280" s="11"/>
      <c r="N280" s="11"/>
      <c r="O280" s="2"/>
      <c r="P280" s="2"/>
      <c r="Q280" s="2"/>
      <c r="R280" s="2"/>
      <c r="S280" s="2"/>
      <c r="T280" s="2"/>
      <c r="U280" s="2"/>
      <c r="V280" s="2"/>
      <c r="W280" s="2"/>
      <c r="X280" s="2"/>
      <c r="Y280" s="2"/>
      <c r="Z280" s="2"/>
      <c r="AA280" s="26">
        <f t="shared" si="9"/>
        <v>1</v>
      </c>
      <c r="AB280" s="10">
        <f t="shared" si="8"/>
        <v>0</v>
      </c>
    </row>
    <row r="281" spans="2:28" ht="15.75" customHeight="1">
      <c r="B281" s="2" t="s">
        <v>345</v>
      </c>
      <c r="C281" s="2" t="s">
        <v>1317</v>
      </c>
      <c r="D281" s="2" t="s">
        <v>1318</v>
      </c>
      <c r="E281" s="2" t="s">
        <v>1319</v>
      </c>
      <c r="F281" s="2">
        <v>1</v>
      </c>
      <c r="G281" s="2">
        <v>1</v>
      </c>
      <c r="H281" s="2" t="s">
        <v>67</v>
      </c>
      <c r="I281" s="2">
        <v>0</v>
      </c>
      <c r="J281" s="11"/>
      <c r="K281" s="11">
        <v>1</v>
      </c>
      <c r="L281" s="11"/>
      <c r="M281" s="11"/>
      <c r="N281" s="11"/>
      <c r="O281" s="2"/>
      <c r="P281" s="2"/>
      <c r="Q281" s="2"/>
      <c r="R281" s="2"/>
      <c r="S281" s="2"/>
      <c r="T281" s="2"/>
      <c r="U281" s="2"/>
      <c r="V281" s="2"/>
      <c r="W281" s="2"/>
      <c r="X281" s="2"/>
      <c r="Y281" s="2"/>
      <c r="Z281" s="2"/>
      <c r="AA281" s="26">
        <f t="shared" si="9"/>
        <v>1</v>
      </c>
      <c r="AB281" s="10">
        <f t="shared" si="8"/>
        <v>1</v>
      </c>
    </row>
    <row r="282" spans="2:28" ht="15.75" customHeight="1">
      <c r="B282" s="2" t="s">
        <v>345</v>
      </c>
      <c r="C282" s="2" t="s">
        <v>1320</v>
      </c>
      <c r="D282" s="2" t="s">
        <v>1321</v>
      </c>
      <c r="E282" s="2" t="s">
        <v>1322</v>
      </c>
      <c r="F282" s="2">
        <v>2</v>
      </c>
      <c r="G282" s="2">
        <v>2</v>
      </c>
      <c r="H282" s="2" t="s">
        <v>62</v>
      </c>
      <c r="I282" s="2">
        <v>0</v>
      </c>
      <c r="J282" s="11"/>
      <c r="K282" s="11">
        <v>1</v>
      </c>
      <c r="L282" s="11">
        <v>1</v>
      </c>
      <c r="M282" s="11"/>
      <c r="N282" s="11"/>
      <c r="O282" s="2"/>
      <c r="P282" s="2"/>
      <c r="Q282" s="2"/>
      <c r="R282" s="2"/>
      <c r="S282" s="2"/>
      <c r="T282" s="2"/>
      <c r="U282" s="2"/>
      <c r="V282" s="2"/>
      <c r="W282" s="2"/>
      <c r="X282" s="2"/>
      <c r="Y282" s="2"/>
      <c r="Z282" s="2"/>
      <c r="AA282" s="26">
        <f t="shared" si="9"/>
        <v>2</v>
      </c>
      <c r="AB282" s="10">
        <f t="shared" si="8"/>
        <v>2</v>
      </c>
    </row>
    <row r="283" spans="2:28" ht="15.75" customHeight="1">
      <c r="B283" s="2" t="s">
        <v>345</v>
      </c>
      <c r="C283" s="2" t="s">
        <v>1323</v>
      </c>
      <c r="D283" s="2" t="s">
        <v>1324</v>
      </c>
      <c r="E283" s="2" t="s">
        <v>1325</v>
      </c>
      <c r="F283" s="2">
        <v>1</v>
      </c>
      <c r="G283" s="2">
        <v>1</v>
      </c>
      <c r="H283" s="2" t="s">
        <v>75</v>
      </c>
      <c r="I283" s="2">
        <v>1</v>
      </c>
      <c r="J283" s="11"/>
      <c r="K283" s="11"/>
      <c r="L283" s="11"/>
      <c r="M283" s="11"/>
      <c r="N283" s="11"/>
      <c r="O283" s="2"/>
      <c r="P283" s="2"/>
      <c r="Q283" s="2"/>
      <c r="R283" s="2"/>
      <c r="S283" s="2"/>
      <c r="T283" s="2"/>
      <c r="U283" s="2"/>
      <c r="V283" s="2"/>
      <c r="W283" s="2"/>
      <c r="X283" s="2"/>
      <c r="Y283" s="2"/>
      <c r="Z283" s="2"/>
      <c r="AA283" s="26">
        <f t="shared" si="9"/>
        <v>1</v>
      </c>
      <c r="AB283" s="10">
        <f t="shared" si="8"/>
        <v>0</v>
      </c>
    </row>
    <row r="284" spans="2:28" ht="15.75" customHeight="1">
      <c r="B284" s="2" t="s">
        <v>345</v>
      </c>
      <c r="C284" s="2" t="s">
        <v>1326</v>
      </c>
      <c r="D284" s="2" t="s">
        <v>1327</v>
      </c>
      <c r="E284" s="2" t="s">
        <v>1328</v>
      </c>
      <c r="F284" s="2">
        <v>2</v>
      </c>
      <c r="G284" s="2">
        <v>2</v>
      </c>
      <c r="H284" s="2" t="s">
        <v>62</v>
      </c>
      <c r="I284" s="2">
        <v>0</v>
      </c>
      <c r="J284" s="11"/>
      <c r="K284" s="11"/>
      <c r="L284" s="11">
        <v>1</v>
      </c>
      <c r="M284" s="11">
        <v>1</v>
      </c>
      <c r="N284" s="11"/>
      <c r="O284" s="2"/>
      <c r="P284" s="2"/>
      <c r="Q284" s="2"/>
      <c r="R284" s="2"/>
      <c r="S284" s="2"/>
      <c r="T284" s="2"/>
      <c r="U284" s="2"/>
      <c r="V284" s="2"/>
      <c r="W284" s="2"/>
      <c r="X284" s="2"/>
      <c r="Y284" s="2"/>
      <c r="Z284" s="2"/>
      <c r="AA284" s="26">
        <f t="shared" si="9"/>
        <v>2</v>
      </c>
      <c r="AB284" s="10">
        <f t="shared" si="8"/>
        <v>2</v>
      </c>
    </row>
    <row r="285" spans="2:28" ht="15.75" customHeight="1">
      <c r="B285" s="2" t="s">
        <v>345</v>
      </c>
      <c r="C285" s="2" t="s">
        <v>1329</v>
      </c>
      <c r="D285" s="2" t="s">
        <v>1330</v>
      </c>
      <c r="E285" s="2" t="s">
        <v>1331</v>
      </c>
      <c r="F285" s="2">
        <v>1</v>
      </c>
      <c r="G285" s="2">
        <v>1</v>
      </c>
      <c r="H285" s="2" t="s">
        <v>67</v>
      </c>
      <c r="I285" s="2">
        <v>0</v>
      </c>
      <c r="J285" s="11">
        <v>1</v>
      </c>
      <c r="K285" s="11"/>
      <c r="L285" s="11"/>
      <c r="M285" s="11"/>
      <c r="N285" s="11"/>
      <c r="O285" s="2"/>
      <c r="P285" s="2"/>
      <c r="Q285" s="2"/>
      <c r="R285" s="2"/>
      <c r="S285" s="2"/>
      <c r="T285" s="2"/>
      <c r="U285" s="2"/>
      <c r="V285" s="2"/>
      <c r="W285" s="2"/>
      <c r="X285" s="2"/>
      <c r="Y285" s="2"/>
      <c r="Z285" s="2"/>
      <c r="AA285" s="26">
        <f t="shared" si="9"/>
        <v>1</v>
      </c>
      <c r="AB285" s="10">
        <f t="shared" si="8"/>
        <v>1</v>
      </c>
    </row>
    <row r="286" spans="2:28" ht="15.75" customHeight="1">
      <c r="B286" s="2" t="s">
        <v>345</v>
      </c>
      <c r="C286" s="2" t="s">
        <v>1332</v>
      </c>
      <c r="D286" s="2" t="s">
        <v>1333</v>
      </c>
      <c r="E286" s="2" t="s">
        <v>835</v>
      </c>
      <c r="F286" s="2">
        <v>1</v>
      </c>
      <c r="G286" s="2">
        <v>1</v>
      </c>
      <c r="H286" s="2" t="s">
        <v>75</v>
      </c>
      <c r="I286" s="2">
        <v>1</v>
      </c>
      <c r="J286" s="11"/>
      <c r="K286" s="11"/>
      <c r="L286" s="11"/>
      <c r="M286" s="11"/>
      <c r="N286" s="11"/>
      <c r="O286" s="2"/>
      <c r="P286" s="2"/>
      <c r="Q286" s="2"/>
      <c r="R286" s="2"/>
      <c r="S286" s="2"/>
      <c r="T286" s="2"/>
      <c r="U286" s="2"/>
      <c r="V286" s="2"/>
      <c r="W286" s="2"/>
      <c r="X286" s="2"/>
      <c r="Y286" s="2"/>
      <c r="Z286" s="2"/>
      <c r="AA286" s="26">
        <f t="shared" si="9"/>
        <v>1</v>
      </c>
      <c r="AB286" s="10">
        <f t="shared" si="8"/>
        <v>0</v>
      </c>
    </row>
    <row r="287" spans="2:28" ht="15.75" customHeight="1">
      <c r="B287" s="2" t="s">
        <v>345</v>
      </c>
      <c r="C287" s="2" t="s">
        <v>1334</v>
      </c>
      <c r="D287" s="2" t="s">
        <v>1335</v>
      </c>
      <c r="E287" s="2" t="s">
        <v>1336</v>
      </c>
      <c r="F287" s="2">
        <v>2</v>
      </c>
      <c r="G287" s="2">
        <v>2</v>
      </c>
      <c r="H287" s="2" t="s">
        <v>62</v>
      </c>
      <c r="I287" s="2">
        <v>0</v>
      </c>
      <c r="J287" s="11">
        <v>2</v>
      </c>
      <c r="K287" s="11"/>
      <c r="L287" s="11"/>
      <c r="M287" s="11"/>
      <c r="N287" s="11"/>
      <c r="O287" s="2"/>
      <c r="P287" s="2"/>
      <c r="Q287" s="2"/>
      <c r="R287" s="2"/>
      <c r="S287" s="2"/>
      <c r="T287" s="2"/>
      <c r="U287" s="2"/>
      <c r="V287" s="2"/>
      <c r="W287" s="2"/>
      <c r="X287" s="2"/>
      <c r="Y287" s="2"/>
      <c r="Z287" s="2"/>
      <c r="AA287" s="26">
        <f t="shared" si="9"/>
        <v>2</v>
      </c>
      <c r="AB287" s="10">
        <f t="shared" si="8"/>
        <v>2</v>
      </c>
    </row>
    <row r="288" spans="2:28" ht="15.75" customHeight="1">
      <c r="B288" s="2" t="s">
        <v>345</v>
      </c>
      <c r="C288" s="2" t="s">
        <v>1337</v>
      </c>
      <c r="D288" s="4" t="s">
        <v>1338</v>
      </c>
      <c r="E288" s="2" t="s">
        <v>1339</v>
      </c>
      <c r="F288" s="2">
        <v>1</v>
      </c>
      <c r="G288" s="2">
        <v>1</v>
      </c>
      <c r="H288" s="2" t="s">
        <v>75</v>
      </c>
      <c r="I288" s="2">
        <v>1</v>
      </c>
      <c r="J288" s="11"/>
      <c r="K288" s="11"/>
      <c r="L288" s="11"/>
      <c r="M288" s="11"/>
      <c r="N288" s="11"/>
      <c r="O288" s="2"/>
      <c r="P288" s="2"/>
      <c r="Q288" s="2"/>
      <c r="R288" s="2"/>
      <c r="S288" s="2"/>
      <c r="T288" s="2"/>
      <c r="U288" s="2"/>
      <c r="V288" s="2"/>
      <c r="W288" s="2"/>
      <c r="X288" s="2"/>
      <c r="Y288" s="2"/>
      <c r="Z288" s="2"/>
      <c r="AA288" s="26">
        <f t="shared" si="9"/>
        <v>1</v>
      </c>
      <c r="AB288" s="10">
        <f t="shared" si="8"/>
        <v>0</v>
      </c>
    </row>
    <row r="289" spans="2:28" ht="15.75" customHeight="1">
      <c r="B289" s="2" t="s">
        <v>345</v>
      </c>
      <c r="C289" s="2" t="s">
        <v>1340</v>
      </c>
      <c r="D289" s="4" t="s">
        <v>1341</v>
      </c>
      <c r="E289" s="2" t="s">
        <v>1342</v>
      </c>
      <c r="F289" s="2">
        <v>1</v>
      </c>
      <c r="G289" s="2">
        <v>1</v>
      </c>
      <c r="H289" s="2" t="s">
        <v>62</v>
      </c>
      <c r="I289" s="2">
        <v>0</v>
      </c>
      <c r="J289" s="11">
        <v>1</v>
      </c>
      <c r="K289" s="11"/>
      <c r="L289" s="11"/>
      <c r="M289" s="11"/>
      <c r="N289" s="11"/>
      <c r="O289" s="2"/>
      <c r="P289" s="2"/>
      <c r="Q289" s="2"/>
      <c r="R289" s="2"/>
      <c r="S289" s="2"/>
      <c r="T289" s="2"/>
      <c r="U289" s="2"/>
      <c r="V289" s="2"/>
      <c r="W289" s="2"/>
      <c r="X289" s="2"/>
      <c r="Y289" s="2"/>
      <c r="Z289" s="2"/>
      <c r="AA289" s="26">
        <f t="shared" si="9"/>
        <v>1</v>
      </c>
      <c r="AB289" s="10">
        <f t="shared" si="8"/>
        <v>1</v>
      </c>
    </row>
    <row r="290" spans="2:28" ht="15.75" customHeight="1">
      <c r="B290" s="2" t="s">
        <v>345</v>
      </c>
      <c r="C290" s="2" t="s">
        <v>1343</v>
      </c>
      <c r="D290" s="4" t="s">
        <v>1344</v>
      </c>
      <c r="E290" s="2" t="s">
        <v>1345</v>
      </c>
      <c r="F290" s="2">
        <v>1</v>
      </c>
      <c r="G290" s="2">
        <v>1</v>
      </c>
      <c r="H290" s="2" t="s">
        <v>67</v>
      </c>
      <c r="I290" s="2">
        <v>0</v>
      </c>
      <c r="J290" s="11">
        <v>1</v>
      </c>
      <c r="K290" s="11"/>
      <c r="L290" s="11"/>
      <c r="M290" s="11"/>
      <c r="N290" s="11"/>
      <c r="O290" s="2"/>
      <c r="P290" s="2"/>
      <c r="Q290" s="2"/>
      <c r="R290" s="2"/>
      <c r="S290" s="2"/>
      <c r="T290" s="2"/>
      <c r="U290" s="2"/>
      <c r="V290" s="2"/>
      <c r="W290" s="2"/>
      <c r="X290" s="2"/>
      <c r="Y290" s="2"/>
      <c r="Z290" s="2"/>
      <c r="AA290" s="26">
        <f t="shared" si="9"/>
        <v>1</v>
      </c>
      <c r="AB290" s="10">
        <f t="shared" si="8"/>
        <v>1</v>
      </c>
    </row>
    <row r="291" spans="2:28" ht="15.75" customHeight="1">
      <c r="B291" s="2" t="s">
        <v>345</v>
      </c>
      <c r="C291" s="2" t="s">
        <v>1346</v>
      </c>
      <c r="D291" s="4" t="s">
        <v>1347</v>
      </c>
      <c r="E291" s="2" t="s">
        <v>1348</v>
      </c>
      <c r="F291" s="2">
        <v>1</v>
      </c>
      <c r="G291" s="2">
        <v>1</v>
      </c>
      <c r="H291" s="2" t="s">
        <v>67</v>
      </c>
      <c r="I291" s="2">
        <v>0</v>
      </c>
      <c r="J291" s="11">
        <v>1</v>
      </c>
      <c r="K291" s="11"/>
      <c r="L291" s="11"/>
      <c r="M291" s="11"/>
      <c r="N291" s="11"/>
      <c r="O291" s="2"/>
      <c r="P291" s="2"/>
      <c r="Q291" s="2"/>
      <c r="R291" s="2"/>
      <c r="S291" s="2"/>
      <c r="T291" s="2"/>
      <c r="U291" s="2"/>
      <c r="V291" s="2"/>
      <c r="W291" s="2"/>
      <c r="X291" s="2"/>
      <c r="Y291" s="2"/>
      <c r="Z291" s="2"/>
      <c r="AA291" s="26">
        <f t="shared" si="9"/>
        <v>1</v>
      </c>
      <c r="AB291" s="10">
        <f t="shared" si="8"/>
        <v>1</v>
      </c>
    </row>
    <row r="292" spans="2:28" ht="15.75" customHeight="1">
      <c r="B292" s="2" t="s">
        <v>451</v>
      </c>
      <c r="C292" s="2" t="s">
        <v>1349</v>
      </c>
      <c r="D292" s="2" t="s">
        <v>1350</v>
      </c>
      <c r="E292" s="2" t="s">
        <v>1351</v>
      </c>
      <c r="F292" s="2">
        <v>1</v>
      </c>
      <c r="G292" s="2">
        <v>1</v>
      </c>
      <c r="H292" s="2" t="s">
        <v>67</v>
      </c>
      <c r="I292" s="2">
        <v>0</v>
      </c>
      <c r="J292" s="11"/>
      <c r="K292" s="11">
        <v>1</v>
      </c>
      <c r="L292" s="11"/>
      <c r="M292" s="11"/>
      <c r="N292" s="11"/>
      <c r="O292" s="2"/>
      <c r="P292" s="2"/>
      <c r="Q292" s="2"/>
      <c r="R292" s="2"/>
      <c r="S292" s="2"/>
      <c r="T292" s="2"/>
      <c r="U292" s="2"/>
      <c r="V292" s="2"/>
      <c r="W292" s="2"/>
      <c r="X292" s="2"/>
      <c r="Y292" s="2"/>
      <c r="Z292" s="2"/>
      <c r="AA292" s="26">
        <f t="shared" si="9"/>
        <v>1</v>
      </c>
      <c r="AB292" s="10">
        <f t="shared" si="8"/>
        <v>1</v>
      </c>
    </row>
    <row r="293" spans="2:28" ht="15.75" customHeight="1">
      <c r="B293" s="2" t="s">
        <v>451</v>
      </c>
      <c r="C293" s="2" t="s">
        <v>1352</v>
      </c>
      <c r="D293" s="4" t="s">
        <v>1353</v>
      </c>
      <c r="E293" s="2" t="s">
        <v>1354</v>
      </c>
      <c r="F293" s="2">
        <v>1</v>
      </c>
      <c r="G293" s="2">
        <v>1</v>
      </c>
      <c r="H293" s="2" t="s">
        <v>62</v>
      </c>
      <c r="I293" s="2">
        <v>0</v>
      </c>
      <c r="J293" s="11"/>
      <c r="K293" s="11">
        <v>1</v>
      </c>
      <c r="L293" s="11"/>
      <c r="M293" s="11"/>
      <c r="N293" s="11"/>
      <c r="O293" s="2"/>
      <c r="P293" s="2"/>
      <c r="Q293" s="2"/>
      <c r="R293" s="2"/>
      <c r="S293" s="2"/>
      <c r="T293" s="2"/>
      <c r="U293" s="2"/>
      <c r="V293" s="2"/>
      <c r="W293" s="2"/>
      <c r="X293" s="2"/>
      <c r="Y293" s="2"/>
      <c r="Z293" s="2"/>
      <c r="AA293" s="26">
        <f t="shared" si="9"/>
        <v>1</v>
      </c>
      <c r="AB293" s="10">
        <f t="shared" si="8"/>
        <v>1</v>
      </c>
    </row>
    <row r="294" spans="2:28" ht="15.75" customHeight="1">
      <c r="B294" s="2" t="s">
        <v>451</v>
      </c>
      <c r="C294" s="2" t="s">
        <v>1355</v>
      </c>
      <c r="D294" s="2" t="s">
        <v>1356</v>
      </c>
      <c r="E294" s="2" t="s">
        <v>1357</v>
      </c>
      <c r="F294" s="2">
        <v>1</v>
      </c>
      <c r="G294" s="2">
        <v>1</v>
      </c>
      <c r="H294" s="2" t="s">
        <v>75</v>
      </c>
      <c r="I294" s="2">
        <v>1</v>
      </c>
      <c r="J294" s="11"/>
      <c r="K294" s="11"/>
      <c r="L294" s="11"/>
      <c r="M294" s="11"/>
      <c r="N294" s="11"/>
      <c r="O294" s="2"/>
      <c r="P294" s="2"/>
      <c r="Q294" s="2"/>
      <c r="R294" s="2"/>
      <c r="S294" s="2"/>
      <c r="T294" s="2"/>
      <c r="U294" s="2"/>
      <c r="V294" s="2"/>
      <c r="W294" s="2"/>
      <c r="X294" s="2"/>
      <c r="Y294" s="2"/>
      <c r="Z294" s="2"/>
      <c r="AA294" s="26">
        <f t="shared" si="9"/>
        <v>1</v>
      </c>
      <c r="AB294" s="10">
        <f t="shared" si="8"/>
        <v>0</v>
      </c>
    </row>
    <row r="295" spans="2:28" ht="15.75" customHeight="1">
      <c r="B295" s="2" t="s">
        <v>451</v>
      </c>
      <c r="C295" s="2" t="s">
        <v>1358</v>
      </c>
      <c r="D295" s="2" t="s">
        <v>1359</v>
      </c>
      <c r="E295" s="2" t="s">
        <v>1360</v>
      </c>
      <c r="F295" s="2">
        <v>1</v>
      </c>
      <c r="G295" s="2">
        <v>1</v>
      </c>
      <c r="H295" s="2" t="s">
        <v>67</v>
      </c>
      <c r="I295" s="2">
        <v>0</v>
      </c>
      <c r="J295" s="11"/>
      <c r="K295" s="11">
        <v>1</v>
      </c>
      <c r="L295" s="11"/>
      <c r="M295" s="11"/>
      <c r="N295" s="11"/>
      <c r="O295" s="2"/>
      <c r="P295" s="2"/>
      <c r="Q295" s="2"/>
      <c r="R295" s="2"/>
      <c r="S295" s="2"/>
      <c r="T295" s="2"/>
      <c r="U295" s="2"/>
      <c r="V295" s="2"/>
      <c r="W295" s="2"/>
      <c r="X295" s="2"/>
      <c r="Y295" s="2"/>
      <c r="Z295" s="2"/>
      <c r="AA295" s="26">
        <f t="shared" si="9"/>
        <v>1</v>
      </c>
      <c r="AB295" s="10">
        <f t="shared" si="8"/>
        <v>1</v>
      </c>
    </row>
    <row r="296" spans="2:28" ht="15.75" customHeight="1">
      <c r="B296" s="2" t="s">
        <v>451</v>
      </c>
      <c r="C296" s="2" t="s">
        <v>1361</v>
      </c>
      <c r="D296" s="4" t="s">
        <v>1362</v>
      </c>
      <c r="E296" s="2" t="s">
        <v>1363</v>
      </c>
      <c r="F296" s="2">
        <v>2</v>
      </c>
      <c r="G296" s="2">
        <v>2</v>
      </c>
      <c r="H296" s="2" t="s">
        <v>67</v>
      </c>
      <c r="I296" s="2">
        <v>0</v>
      </c>
      <c r="J296" s="11"/>
      <c r="K296" s="11"/>
      <c r="L296" s="11">
        <v>1</v>
      </c>
      <c r="M296" s="11">
        <v>1</v>
      </c>
      <c r="N296" s="11"/>
      <c r="O296" s="2"/>
      <c r="P296" s="2"/>
      <c r="Q296" s="2"/>
      <c r="R296" s="2"/>
      <c r="S296" s="2"/>
      <c r="T296" s="2"/>
      <c r="U296" s="2"/>
      <c r="V296" s="2"/>
      <c r="W296" s="2"/>
      <c r="X296" s="2"/>
      <c r="Y296" s="2"/>
      <c r="Z296" s="2"/>
      <c r="AA296" s="26">
        <f t="shared" si="9"/>
        <v>2</v>
      </c>
      <c r="AB296" s="10">
        <f t="shared" si="8"/>
        <v>2</v>
      </c>
    </row>
    <row r="297" spans="2:28" ht="15.75" customHeight="1">
      <c r="B297" s="2" t="s">
        <v>451</v>
      </c>
      <c r="C297" s="2" t="s">
        <v>1364</v>
      </c>
      <c r="D297" s="4" t="s">
        <v>1365</v>
      </c>
      <c r="E297" s="2" t="s">
        <v>1366</v>
      </c>
      <c r="F297" s="2">
        <v>1</v>
      </c>
      <c r="G297" s="2">
        <v>1</v>
      </c>
      <c r="H297" s="2" t="s">
        <v>67</v>
      </c>
      <c r="I297" s="2">
        <v>0</v>
      </c>
      <c r="J297" s="11"/>
      <c r="K297" s="11">
        <v>1</v>
      </c>
      <c r="L297" s="11"/>
      <c r="M297" s="11"/>
      <c r="N297" s="11"/>
      <c r="O297" s="2"/>
      <c r="P297" s="2"/>
      <c r="Q297" s="2"/>
      <c r="R297" s="2"/>
      <c r="S297" s="2"/>
      <c r="T297" s="2"/>
      <c r="U297" s="2"/>
      <c r="V297" s="2"/>
      <c r="W297" s="2"/>
      <c r="X297" s="2"/>
      <c r="Y297" s="2"/>
      <c r="Z297" s="2"/>
      <c r="AA297" s="26">
        <f t="shared" si="9"/>
        <v>1</v>
      </c>
      <c r="AB297" s="10">
        <f t="shared" si="8"/>
        <v>1</v>
      </c>
    </row>
    <row r="298" spans="2:28" ht="15.75" customHeight="1">
      <c r="B298" s="2" t="s">
        <v>451</v>
      </c>
      <c r="C298" s="2" t="s">
        <v>1367</v>
      </c>
      <c r="D298" s="4" t="s">
        <v>1368</v>
      </c>
      <c r="E298" s="2" t="s">
        <v>1369</v>
      </c>
      <c r="F298" s="2">
        <v>1</v>
      </c>
      <c r="G298" s="2">
        <v>1</v>
      </c>
      <c r="H298" s="2" t="s">
        <v>67</v>
      </c>
      <c r="I298" s="2">
        <v>0</v>
      </c>
      <c r="J298" s="11">
        <v>1</v>
      </c>
      <c r="K298" s="11"/>
      <c r="L298" s="11"/>
      <c r="M298" s="11"/>
      <c r="N298" s="11"/>
      <c r="O298" s="2"/>
      <c r="P298" s="2"/>
      <c r="Q298" s="2"/>
      <c r="R298" s="2"/>
      <c r="S298" s="2"/>
      <c r="T298" s="2"/>
      <c r="U298" s="2"/>
      <c r="V298" s="2"/>
      <c r="W298" s="2"/>
      <c r="X298" s="2"/>
      <c r="Y298" s="2"/>
      <c r="Z298" s="2"/>
      <c r="AA298" s="26">
        <f t="shared" si="9"/>
        <v>1</v>
      </c>
      <c r="AB298" s="10">
        <f t="shared" si="8"/>
        <v>1</v>
      </c>
    </row>
    <row r="299" spans="2:28" ht="15.75" customHeight="1">
      <c r="B299" s="2" t="s">
        <v>1370</v>
      </c>
      <c r="C299" s="2" t="s">
        <v>1371</v>
      </c>
      <c r="D299" s="2" t="s">
        <v>1372</v>
      </c>
      <c r="E299" s="2" t="s">
        <v>1373</v>
      </c>
      <c r="F299" s="2">
        <v>4</v>
      </c>
      <c r="G299" s="2">
        <v>2</v>
      </c>
      <c r="H299" s="2" t="s">
        <v>62</v>
      </c>
      <c r="I299" s="2">
        <v>0</v>
      </c>
      <c r="J299" s="11"/>
      <c r="K299" s="11">
        <v>1</v>
      </c>
      <c r="L299" s="11">
        <v>1</v>
      </c>
      <c r="M299" s="11"/>
      <c r="N299" s="11"/>
      <c r="O299" s="2"/>
      <c r="P299" s="2"/>
      <c r="Q299" s="2"/>
      <c r="R299" s="2"/>
      <c r="S299" s="2"/>
      <c r="T299" s="2"/>
      <c r="U299" s="2"/>
      <c r="V299" s="2"/>
      <c r="W299" s="2"/>
      <c r="X299" s="2"/>
      <c r="Y299" s="2"/>
      <c r="Z299" s="2"/>
      <c r="AA299" s="26">
        <f t="shared" si="9"/>
        <v>2</v>
      </c>
      <c r="AB299" s="10">
        <f t="shared" si="8"/>
        <v>2</v>
      </c>
    </row>
    <row r="300" spans="2:28" ht="15.75" customHeight="1">
      <c r="B300" s="2" t="s">
        <v>1370</v>
      </c>
      <c r="C300" s="2" t="s">
        <v>1374</v>
      </c>
      <c r="D300" s="2" t="s">
        <v>1375</v>
      </c>
      <c r="E300" s="2" t="s">
        <v>1376</v>
      </c>
      <c r="F300" s="2">
        <v>1</v>
      </c>
      <c r="G300" s="2">
        <v>1</v>
      </c>
      <c r="H300" s="2" t="s">
        <v>62</v>
      </c>
      <c r="I300" s="2">
        <v>0</v>
      </c>
      <c r="J300" s="11">
        <v>1</v>
      </c>
      <c r="K300" s="11"/>
      <c r="L300" s="11"/>
      <c r="M300" s="11"/>
      <c r="N300" s="11"/>
      <c r="O300" s="2"/>
      <c r="P300" s="2"/>
      <c r="Q300" s="2"/>
      <c r="R300" s="2"/>
      <c r="S300" s="2"/>
      <c r="T300" s="2"/>
      <c r="U300" s="2"/>
      <c r="V300" s="2"/>
      <c r="W300" s="2"/>
      <c r="X300" s="2"/>
      <c r="Y300" s="2"/>
      <c r="Z300" s="2"/>
      <c r="AA300" s="26">
        <f t="shared" si="9"/>
        <v>1</v>
      </c>
      <c r="AB300" s="10">
        <f t="shared" si="8"/>
        <v>1</v>
      </c>
    </row>
    <row r="301" spans="2:28" ht="15.75" customHeight="1">
      <c r="B301" s="2" t="s">
        <v>1370</v>
      </c>
      <c r="C301" s="2" t="s">
        <v>1377</v>
      </c>
      <c r="D301" s="4" t="s">
        <v>1378</v>
      </c>
      <c r="E301" s="2" t="s">
        <v>1379</v>
      </c>
      <c r="F301" s="2">
        <v>1</v>
      </c>
      <c r="G301" s="2">
        <v>1</v>
      </c>
      <c r="H301" s="2" t="s">
        <v>67</v>
      </c>
      <c r="I301" s="2">
        <v>0</v>
      </c>
      <c r="J301" s="11">
        <v>1</v>
      </c>
      <c r="K301" s="11"/>
      <c r="L301" s="11"/>
      <c r="M301" s="11"/>
      <c r="N301" s="11"/>
      <c r="O301" s="2"/>
      <c r="P301" s="2"/>
      <c r="Q301" s="2"/>
      <c r="R301" s="2"/>
      <c r="S301" s="2"/>
      <c r="T301" s="2"/>
      <c r="U301" s="2"/>
      <c r="V301" s="2"/>
      <c r="W301" s="2"/>
      <c r="X301" s="2"/>
      <c r="Y301" s="2"/>
      <c r="Z301" s="2"/>
      <c r="AA301" s="26">
        <f t="shared" si="9"/>
        <v>1</v>
      </c>
      <c r="AB301" s="10">
        <f t="shared" si="8"/>
        <v>1</v>
      </c>
    </row>
    <row r="302" spans="2:28" ht="15.75" customHeight="1">
      <c r="B302" s="2" t="s">
        <v>1380</v>
      </c>
      <c r="C302" s="2" t="s">
        <v>1381</v>
      </c>
      <c r="D302" s="2" t="s">
        <v>1382</v>
      </c>
      <c r="E302" s="2" t="s">
        <v>1383</v>
      </c>
      <c r="F302" s="2">
        <v>1</v>
      </c>
      <c r="G302" s="2">
        <v>1</v>
      </c>
      <c r="H302" s="2" t="s">
        <v>67</v>
      </c>
      <c r="I302" s="2">
        <v>0</v>
      </c>
      <c r="J302" s="11"/>
      <c r="K302" s="11"/>
      <c r="L302" s="11">
        <v>1</v>
      </c>
      <c r="M302" s="11"/>
      <c r="N302" s="11"/>
      <c r="O302" s="2"/>
      <c r="P302" s="2"/>
      <c r="Q302" s="2"/>
      <c r="R302" s="2"/>
      <c r="S302" s="2"/>
      <c r="T302" s="2"/>
      <c r="U302" s="2"/>
      <c r="V302" s="2"/>
      <c r="W302" s="2"/>
      <c r="X302" s="2"/>
      <c r="Y302" s="2"/>
      <c r="Z302" s="2"/>
      <c r="AA302" s="26">
        <f t="shared" si="9"/>
        <v>1</v>
      </c>
      <c r="AB302" s="10">
        <f t="shared" si="8"/>
        <v>1</v>
      </c>
    </row>
    <row r="303" spans="2:28" ht="15.75" customHeight="1">
      <c r="B303" s="2" t="s">
        <v>1380</v>
      </c>
      <c r="C303" s="2" t="s">
        <v>1384</v>
      </c>
      <c r="D303" s="2" t="s">
        <v>1385</v>
      </c>
      <c r="E303" s="2" t="s">
        <v>1386</v>
      </c>
      <c r="F303" s="2">
        <v>3</v>
      </c>
      <c r="G303" s="2">
        <v>3</v>
      </c>
      <c r="H303" s="2" t="s">
        <v>62</v>
      </c>
      <c r="I303" s="2">
        <v>0</v>
      </c>
      <c r="J303" s="11"/>
      <c r="K303" s="11"/>
      <c r="L303" s="11">
        <v>3</v>
      </c>
      <c r="M303" s="11"/>
      <c r="N303" s="11"/>
      <c r="O303" s="2"/>
      <c r="P303" s="2"/>
      <c r="Q303" s="2"/>
      <c r="R303" s="2"/>
      <c r="S303" s="2"/>
      <c r="T303" s="2"/>
      <c r="U303" s="2"/>
      <c r="V303" s="2"/>
      <c r="W303" s="2"/>
      <c r="X303" s="2"/>
      <c r="Y303" s="2"/>
      <c r="Z303" s="2"/>
      <c r="AA303" s="26">
        <f t="shared" si="9"/>
        <v>3</v>
      </c>
      <c r="AB303" s="10">
        <f t="shared" si="8"/>
        <v>3</v>
      </c>
    </row>
    <row r="304" spans="2:28" ht="15.75" customHeight="1">
      <c r="B304" s="2" t="s">
        <v>1380</v>
      </c>
      <c r="C304" s="2" t="s">
        <v>1387</v>
      </c>
      <c r="D304" s="4" t="s">
        <v>1388</v>
      </c>
      <c r="E304" s="2" t="s">
        <v>1389</v>
      </c>
      <c r="F304" s="2">
        <v>3</v>
      </c>
      <c r="G304" s="2">
        <v>3</v>
      </c>
      <c r="H304" s="2" t="s">
        <v>67</v>
      </c>
      <c r="I304" s="2">
        <v>0</v>
      </c>
      <c r="J304" s="11">
        <v>3</v>
      </c>
      <c r="K304" s="11"/>
      <c r="L304" s="11"/>
      <c r="M304" s="11"/>
      <c r="N304" s="11"/>
      <c r="O304" s="2"/>
      <c r="P304" s="2"/>
      <c r="Q304" s="2"/>
      <c r="R304" s="2"/>
      <c r="S304" s="2"/>
      <c r="T304" s="2"/>
      <c r="U304" s="2"/>
      <c r="V304" s="2"/>
      <c r="W304" s="2"/>
      <c r="X304" s="2"/>
      <c r="Y304" s="2"/>
      <c r="Z304" s="2"/>
      <c r="AA304" s="26">
        <f t="shared" si="9"/>
        <v>3</v>
      </c>
      <c r="AB304" s="10">
        <f t="shared" si="8"/>
        <v>3</v>
      </c>
    </row>
    <row r="305" spans="2:28" ht="15.75" customHeight="1">
      <c r="B305" s="2" t="s">
        <v>1390</v>
      </c>
      <c r="C305" s="2" t="s">
        <v>1391</v>
      </c>
      <c r="D305" s="2" t="s">
        <v>1392</v>
      </c>
      <c r="E305" s="2" t="s">
        <v>1393</v>
      </c>
      <c r="F305" s="2">
        <v>1</v>
      </c>
      <c r="G305" s="2">
        <v>1</v>
      </c>
      <c r="H305" s="2" t="s">
        <v>75</v>
      </c>
      <c r="I305" s="2">
        <v>1</v>
      </c>
      <c r="J305" s="11">
        <v>1</v>
      </c>
      <c r="K305" s="11"/>
      <c r="L305" s="11"/>
      <c r="M305" s="11"/>
      <c r="N305" s="11"/>
      <c r="O305" s="2"/>
      <c r="P305" s="2"/>
      <c r="Q305" s="2"/>
      <c r="R305" s="2"/>
      <c r="S305" s="2"/>
      <c r="T305" s="2"/>
      <c r="U305" s="2"/>
      <c r="V305" s="2"/>
      <c r="W305" s="2"/>
      <c r="X305" s="2"/>
      <c r="Y305" s="2"/>
      <c r="Z305" s="2"/>
      <c r="AA305" s="26">
        <f t="shared" si="9"/>
        <v>2</v>
      </c>
      <c r="AB305" s="10">
        <f t="shared" si="8"/>
        <v>1</v>
      </c>
    </row>
    <row r="306" spans="2:28" ht="15.75" customHeight="1">
      <c r="B306" s="2" t="s">
        <v>1390</v>
      </c>
      <c r="C306" s="2" t="s">
        <v>1394</v>
      </c>
      <c r="D306" s="4" t="s">
        <v>1395</v>
      </c>
      <c r="E306" s="2" t="s">
        <v>1396</v>
      </c>
      <c r="F306" s="2">
        <v>2</v>
      </c>
      <c r="G306" s="2">
        <v>2</v>
      </c>
      <c r="H306" s="2" t="s">
        <v>67</v>
      </c>
      <c r="I306" s="2">
        <v>0</v>
      </c>
      <c r="J306" s="11">
        <v>1</v>
      </c>
      <c r="K306" s="11">
        <v>1</v>
      </c>
      <c r="L306" s="11"/>
      <c r="M306" s="11"/>
      <c r="N306" s="11"/>
      <c r="O306" s="2"/>
      <c r="P306" s="2"/>
      <c r="Q306" s="2"/>
      <c r="R306" s="2"/>
      <c r="S306" s="2"/>
      <c r="T306" s="2"/>
      <c r="U306" s="2"/>
      <c r="V306" s="2"/>
      <c r="W306" s="2"/>
      <c r="X306" s="2"/>
      <c r="Y306" s="2"/>
      <c r="Z306" s="2"/>
      <c r="AA306" s="26">
        <f t="shared" si="9"/>
        <v>2</v>
      </c>
      <c r="AB306" s="10">
        <f t="shared" si="8"/>
        <v>2</v>
      </c>
    </row>
    <row r="307" spans="2:28" ht="15.75" customHeight="1">
      <c r="B307" s="2" t="s">
        <v>1397</v>
      </c>
      <c r="C307" s="2" t="s">
        <v>1398</v>
      </c>
      <c r="D307" s="2" t="s">
        <v>1399</v>
      </c>
      <c r="E307" s="2" t="s">
        <v>1400</v>
      </c>
      <c r="F307" s="2">
        <v>2</v>
      </c>
      <c r="G307" s="2">
        <v>2</v>
      </c>
      <c r="H307" s="2" t="s">
        <v>62</v>
      </c>
      <c r="I307" s="2">
        <v>1</v>
      </c>
      <c r="J307" s="11">
        <v>1</v>
      </c>
      <c r="K307" s="11"/>
      <c r="L307" s="11"/>
      <c r="M307" s="11"/>
      <c r="N307" s="11"/>
      <c r="O307" s="2"/>
      <c r="P307" s="2"/>
      <c r="Q307" s="2"/>
      <c r="R307" s="2"/>
      <c r="S307" s="2"/>
      <c r="T307" s="2"/>
      <c r="U307" s="2"/>
      <c r="V307" s="2"/>
      <c r="W307" s="2"/>
      <c r="X307" s="2"/>
      <c r="Y307" s="2"/>
      <c r="Z307" s="2"/>
      <c r="AA307" s="26">
        <f t="shared" si="9"/>
        <v>2</v>
      </c>
      <c r="AB307" s="10">
        <f t="shared" si="8"/>
        <v>1</v>
      </c>
    </row>
    <row r="308" spans="2:28" ht="15.75" customHeight="1">
      <c r="B308" s="2" t="s">
        <v>1397</v>
      </c>
      <c r="C308" s="2" t="s">
        <v>1401</v>
      </c>
      <c r="D308" s="2" t="s">
        <v>1402</v>
      </c>
      <c r="E308" s="2" t="s">
        <v>1403</v>
      </c>
      <c r="F308" s="2">
        <v>1</v>
      </c>
      <c r="G308" s="2">
        <v>1</v>
      </c>
      <c r="H308" s="2" t="s">
        <v>67</v>
      </c>
      <c r="I308" s="2">
        <v>0</v>
      </c>
      <c r="J308" s="11">
        <v>1</v>
      </c>
      <c r="K308" s="11"/>
      <c r="L308" s="11"/>
      <c r="M308" s="11"/>
      <c r="N308" s="11"/>
      <c r="O308" s="2"/>
      <c r="P308" s="2"/>
      <c r="Q308" s="2"/>
      <c r="R308" s="2"/>
      <c r="S308" s="2"/>
      <c r="T308" s="2"/>
      <c r="U308" s="2"/>
      <c r="V308" s="2"/>
      <c r="W308" s="2"/>
      <c r="X308" s="2"/>
      <c r="Y308" s="2"/>
      <c r="Z308" s="2"/>
      <c r="AA308" s="26">
        <f t="shared" si="9"/>
        <v>1</v>
      </c>
      <c r="AB308" s="10">
        <f t="shared" si="8"/>
        <v>1</v>
      </c>
    </row>
    <row r="309" spans="2:28" ht="15.75" customHeight="1">
      <c r="B309" s="2" t="s">
        <v>1404</v>
      </c>
      <c r="C309" s="2" t="s">
        <v>1405</v>
      </c>
      <c r="D309" s="2" t="s">
        <v>1406</v>
      </c>
      <c r="E309" s="2" t="s">
        <v>1407</v>
      </c>
      <c r="F309" s="2">
        <v>1</v>
      </c>
      <c r="G309" s="2">
        <v>0</v>
      </c>
      <c r="H309" s="2" t="s">
        <v>75</v>
      </c>
      <c r="I309" s="2">
        <v>0</v>
      </c>
      <c r="J309" s="11">
        <v>1</v>
      </c>
      <c r="K309" s="11"/>
      <c r="L309" s="11"/>
      <c r="M309" s="11"/>
      <c r="N309" s="11"/>
      <c r="O309" s="2"/>
      <c r="P309" s="2"/>
      <c r="Q309" s="2"/>
      <c r="R309" s="2"/>
      <c r="S309" s="2"/>
      <c r="T309" s="2"/>
      <c r="U309" s="2"/>
      <c r="V309" s="2"/>
      <c r="W309" s="2"/>
      <c r="X309" s="2"/>
      <c r="Y309" s="2"/>
      <c r="Z309" s="2"/>
      <c r="AA309" s="26">
        <f t="shared" si="9"/>
        <v>1</v>
      </c>
      <c r="AB309" s="10">
        <f t="shared" si="8"/>
        <v>1</v>
      </c>
    </row>
    <row r="310" spans="2:28" ht="15.75" customHeight="1">
      <c r="B310" s="2" t="s">
        <v>1404</v>
      </c>
      <c r="C310" s="2" t="s">
        <v>1408</v>
      </c>
      <c r="D310" s="2" t="s">
        <v>1409</v>
      </c>
      <c r="E310" s="2" t="s">
        <v>1410</v>
      </c>
      <c r="F310" s="2">
        <v>2</v>
      </c>
      <c r="G310" s="2">
        <v>2</v>
      </c>
      <c r="H310" s="2" t="s">
        <v>67</v>
      </c>
      <c r="I310" s="2">
        <v>0</v>
      </c>
      <c r="J310" s="11">
        <v>1</v>
      </c>
      <c r="K310" s="11">
        <v>1</v>
      </c>
      <c r="L310" s="11"/>
      <c r="M310" s="11"/>
      <c r="N310" s="11"/>
      <c r="O310" s="2"/>
      <c r="P310" s="2"/>
      <c r="Q310" s="2"/>
      <c r="R310" s="2"/>
      <c r="S310" s="2"/>
      <c r="T310" s="2"/>
      <c r="U310" s="2"/>
      <c r="V310" s="2"/>
      <c r="W310" s="2"/>
      <c r="X310" s="2"/>
      <c r="Y310" s="2"/>
      <c r="Z310" s="2"/>
      <c r="AA310" s="26">
        <f t="shared" si="9"/>
        <v>2</v>
      </c>
      <c r="AB310" s="10">
        <f t="shared" si="8"/>
        <v>2</v>
      </c>
    </row>
    <row r="311" spans="2:28" ht="15.75" customHeight="1">
      <c r="B311" s="2" t="s">
        <v>1404</v>
      </c>
      <c r="C311" s="2" t="s">
        <v>1411</v>
      </c>
      <c r="D311" s="4" t="s">
        <v>1412</v>
      </c>
      <c r="E311" s="2" t="s">
        <v>1413</v>
      </c>
      <c r="F311" s="2">
        <v>1</v>
      </c>
      <c r="G311" s="2">
        <v>1</v>
      </c>
      <c r="H311" s="2" t="s">
        <v>62</v>
      </c>
      <c r="I311" s="2">
        <v>0</v>
      </c>
      <c r="J311" s="11">
        <v>1</v>
      </c>
      <c r="K311" s="11"/>
      <c r="L311" s="11"/>
      <c r="M311" s="11"/>
      <c r="N311" s="11"/>
      <c r="O311" s="2"/>
      <c r="P311" s="2"/>
      <c r="Q311" s="2"/>
      <c r="R311" s="2"/>
      <c r="S311" s="2"/>
      <c r="T311" s="2"/>
      <c r="U311" s="2"/>
      <c r="V311" s="2"/>
      <c r="W311" s="2"/>
      <c r="X311" s="2"/>
      <c r="Y311" s="2"/>
      <c r="Z311" s="2"/>
      <c r="AA311" s="26">
        <f t="shared" si="9"/>
        <v>1</v>
      </c>
      <c r="AB311" s="10">
        <f t="shared" si="8"/>
        <v>1</v>
      </c>
    </row>
    <row r="312" spans="2:28" ht="15.75" customHeight="1">
      <c r="B312" s="2" t="s">
        <v>1404</v>
      </c>
      <c r="C312" s="2" t="s">
        <v>1414</v>
      </c>
      <c r="D312" s="4" t="s">
        <v>1415</v>
      </c>
      <c r="E312" s="2" t="s">
        <v>1416</v>
      </c>
      <c r="F312" s="2">
        <v>3</v>
      </c>
      <c r="G312" s="2">
        <v>3</v>
      </c>
      <c r="H312" s="2" t="s">
        <v>67</v>
      </c>
      <c r="I312" s="2">
        <v>0</v>
      </c>
      <c r="J312" s="11">
        <v>1</v>
      </c>
      <c r="K312" s="11">
        <v>1</v>
      </c>
      <c r="L312" s="11">
        <v>1</v>
      </c>
      <c r="M312" s="11"/>
      <c r="N312" s="11"/>
      <c r="O312" s="2"/>
      <c r="P312" s="2"/>
      <c r="Q312" s="2"/>
      <c r="R312" s="2"/>
      <c r="S312" s="2"/>
      <c r="T312" s="2"/>
      <c r="U312" s="2"/>
      <c r="V312" s="2"/>
      <c r="W312" s="2"/>
      <c r="X312" s="2"/>
      <c r="Y312" s="2"/>
      <c r="Z312" s="2"/>
      <c r="AA312" s="26">
        <f t="shared" si="9"/>
        <v>3</v>
      </c>
      <c r="AB312" s="10">
        <f t="shared" si="8"/>
        <v>3</v>
      </c>
    </row>
    <row r="313" spans="2:28" ht="15.75" customHeight="1">
      <c r="B313" s="2" t="s">
        <v>1417</v>
      </c>
      <c r="C313" s="2" t="s">
        <v>1418</v>
      </c>
      <c r="D313" s="4" t="s">
        <v>1419</v>
      </c>
      <c r="E313" s="2" t="s">
        <v>1420</v>
      </c>
      <c r="F313" s="2">
        <v>2</v>
      </c>
      <c r="G313" s="2">
        <v>2</v>
      </c>
      <c r="H313" s="2" t="s">
        <v>67</v>
      </c>
      <c r="I313" s="2">
        <v>0</v>
      </c>
      <c r="J313" s="11">
        <v>1</v>
      </c>
      <c r="K313" s="11">
        <v>1</v>
      </c>
      <c r="L313" s="11"/>
      <c r="M313" s="11"/>
      <c r="N313" s="11"/>
      <c r="O313" s="2"/>
      <c r="P313" s="2"/>
      <c r="Q313" s="2"/>
      <c r="R313" s="2"/>
      <c r="S313" s="2"/>
      <c r="T313" s="2"/>
      <c r="U313" s="2"/>
      <c r="V313" s="2"/>
      <c r="W313" s="2"/>
      <c r="X313" s="2"/>
      <c r="Y313" s="2"/>
      <c r="Z313" s="2"/>
      <c r="AA313" s="26">
        <f t="shared" si="9"/>
        <v>2</v>
      </c>
      <c r="AB313" s="10">
        <f t="shared" si="8"/>
        <v>2</v>
      </c>
    </row>
    <row r="314" spans="2:28" ht="15.75" customHeight="1">
      <c r="B314" s="2" t="s">
        <v>1417</v>
      </c>
      <c r="C314" s="2" t="s">
        <v>1421</v>
      </c>
      <c r="D314" s="4" t="s">
        <v>1422</v>
      </c>
      <c r="E314" s="2" t="s">
        <v>1423</v>
      </c>
      <c r="F314" s="2">
        <v>1</v>
      </c>
      <c r="G314" s="2">
        <v>1</v>
      </c>
      <c r="H314" s="2" t="s">
        <v>75</v>
      </c>
      <c r="I314" s="2">
        <v>1</v>
      </c>
      <c r="J314" s="11"/>
      <c r="K314" s="11"/>
      <c r="L314" s="11"/>
      <c r="M314" s="11"/>
      <c r="N314" s="11"/>
      <c r="O314" s="2"/>
      <c r="P314" s="2"/>
      <c r="Q314" s="2"/>
      <c r="R314" s="2"/>
      <c r="S314" s="2"/>
      <c r="T314" s="2"/>
      <c r="U314" s="2"/>
      <c r="V314" s="2"/>
      <c r="W314" s="2"/>
      <c r="X314" s="2"/>
      <c r="Y314" s="2"/>
      <c r="Z314" s="2"/>
      <c r="AA314" s="26">
        <f t="shared" si="9"/>
        <v>1</v>
      </c>
      <c r="AB314" s="10">
        <f t="shared" si="8"/>
        <v>0</v>
      </c>
    </row>
    <row r="315" spans="2:28" ht="15.75" customHeight="1">
      <c r="B315" s="2" t="s">
        <v>161</v>
      </c>
      <c r="C315" s="2" t="s">
        <v>1424</v>
      </c>
      <c r="D315" s="2" t="s">
        <v>1425</v>
      </c>
      <c r="E315" s="2" t="s">
        <v>1426</v>
      </c>
      <c r="F315" s="2">
        <v>1</v>
      </c>
      <c r="G315" s="2">
        <v>1</v>
      </c>
      <c r="H315" s="2" t="s">
        <v>62</v>
      </c>
      <c r="I315" s="2">
        <v>0</v>
      </c>
      <c r="J315" s="11">
        <v>1</v>
      </c>
      <c r="K315" s="11"/>
      <c r="L315" s="11"/>
      <c r="M315" s="11"/>
      <c r="N315" s="11"/>
      <c r="O315" s="2"/>
      <c r="P315" s="2"/>
      <c r="Q315" s="2"/>
      <c r="R315" s="2"/>
      <c r="S315" s="2"/>
      <c r="T315" s="2"/>
      <c r="U315" s="2"/>
      <c r="V315" s="2"/>
      <c r="W315" s="2"/>
      <c r="X315" s="2"/>
      <c r="Y315" s="2"/>
      <c r="Z315" s="2"/>
      <c r="AA315" s="26">
        <f t="shared" si="9"/>
        <v>1</v>
      </c>
      <c r="AB315" s="10">
        <f t="shared" si="8"/>
        <v>1</v>
      </c>
    </row>
    <row r="316" spans="2:28" ht="15.75" customHeight="1">
      <c r="B316" s="2" t="s">
        <v>161</v>
      </c>
      <c r="C316" s="2" t="s">
        <v>1427</v>
      </c>
      <c r="D316" s="2" t="s">
        <v>1428</v>
      </c>
      <c r="E316" s="2" t="s">
        <v>1429</v>
      </c>
      <c r="F316" s="2">
        <v>2</v>
      </c>
      <c r="G316" s="2">
        <v>1</v>
      </c>
      <c r="H316" s="2" t="s">
        <v>62</v>
      </c>
      <c r="I316" s="2">
        <v>0</v>
      </c>
      <c r="J316" s="11">
        <v>1</v>
      </c>
      <c r="K316" s="11"/>
      <c r="L316" s="11"/>
      <c r="M316" s="11"/>
      <c r="N316" s="11"/>
      <c r="O316" s="2"/>
      <c r="P316" s="2"/>
      <c r="Q316" s="2"/>
      <c r="R316" s="2"/>
      <c r="S316" s="2"/>
      <c r="T316" s="2"/>
      <c r="U316" s="2"/>
      <c r="V316" s="2"/>
      <c r="W316" s="2"/>
      <c r="X316" s="2"/>
      <c r="Y316" s="2"/>
      <c r="Z316" s="2"/>
      <c r="AA316" s="26">
        <f t="shared" si="9"/>
        <v>1</v>
      </c>
      <c r="AB316" s="10">
        <f t="shared" si="8"/>
        <v>1</v>
      </c>
    </row>
    <row r="317" spans="2:28" ht="15.75" customHeight="1">
      <c r="B317" s="2" t="s">
        <v>161</v>
      </c>
      <c r="C317" s="2" t="s">
        <v>1430</v>
      </c>
      <c r="D317" s="2" t="s">
        <v>1431</v>
      </c>
      <c r="E317" s="2" t="s">
        <v>1432</v>
      </c>
      <c r="F317" s="2">
        <v>1</v>
      </c>
      <c r="G317" s="2">
        <v>1</v>
      </c>
      <c r="H317" s="2" t="s">
        <v>62</v>
      </c>
      <c r="I317" s="2">
        <v>0</v>
      </c>
      <c r="J317" s="11"/>
      <c r="K317" s="11">
        <v>1</v>
      </c>
      <c r="L317" s="11"/>
      <c r="M317" s="11"/>
      <c r="N317" s="11"/>
      <c r="O317" s="2"/>
      <c r="P317" s="2"/>
      <c r="Q317" s="2"/>
      <c r="R317" s="2"/>
      <c r="S317" s="2"/>
      <c r="T317" s="2"/>
      <c r="U317" s="2"/>
      <c r="V317" s="2"/>
      <c r="W317" s="2"/>
      <c r="X317" s="2"/>
      <c r="Y317" s="2"/>
      <c r="Z317" s="2"/>
      <c r="AA317" s="26">
        <f t="shared" si="9"/>
        <v>1</v>
      </c>
      <c r="AB317" s="10">
        <f t="shared" si="8"/>
        <v>1</v>
      </c>
    </row>
    <row r="318" spans="2:28" ht="15.75" customHeight="1">
      <c r="B318" s="2" t="s">
        <v>161</v>
      </c>
      <c r="C318" s="2" t="s">
        <v>1433</v>
      </c>
      <c r="D318" s="2" t="s">
        <v>1434</v>
      </c>
      <c r="E318" s="2" t="s">
        <v>1435</v>
      </c>
      <c r="F318" s="2">
        <v>1</v>
      </c>
      <c r="G318" s="2">
        <v>1</v>
      </c>
      <c r="H318" s="2" t="s">
        <v>67</v>
      </c>
      <c r="I318" s="2">
        <v>0</v>
      </c>
      <c r="J318" s="11"/>
      <c r="K318" s="11"/>
      <c r="L318" s="11">
        <v>1</v>
      </c>
      <c r="M318" s="11"/>
      <c r="N318" s="11"/>
      <c r="O318" s="2"/>
      <c r="P318" s="2"/>
      <c r="Q318" s="2"/>
      <c r="R318" s="2"/>
      <c r="S318" s="2"/>
      <c r="T318" s="2"/>
      <c r="U318" s="2"/>
      <c r="V318" s="2"/>
      <c r="W318" s="2"/>
      <c r="X318" s="2"/>
      <c r="Y318" s="2"/>
      <c r="Z318" s="2"/>
      <c r="AA318" s="26">
        <f t="shared" si="9"/>
        <v>1</v>
      </c>
      <c r="AB318" s="10">
        <f t="shared" si="8"/>
        <v>1</v>
      </c>
    </row>
    <row r="319" spans="2:28" ht="15.75" customHeight="1">
      <c r="B319" s="2" t="s">
        <v>161</v>
      </c>
      <c r="C319" s="2" t="s">
        <v>1436</v>
      </c>
      <c r="D319" s="2" t="s">
        <v>1434</v>
      </c>
      <c r="E319" s="2" t="s">
        <v>1435</v>
      </c>
      <c r="F319" s="2">
        <v>1</v>
      </c>
      <c r="G319" s="2">
        <v>1</v>
      </c>
      <c r="H319" s="2" t="s">
        <v>67</v>
      </c>
      <c r="I319" s="2">
        <v>0</v>
      </c>
      <c r="J319" s="11"/>
      <c r="K319" s="11"/>
      <c r="L319" s="11">
        <v>1</v>
      </c>
      <c r="M319" s="11"/>
      <c r="N319" s="11"/>
      <c r="O319" s="2"/>
      <c r="P319" s="2"/>
      <c r="Q319" s="2"/>
      <c r="R319" s="2"/>
      <c r="S319" s="2"/>
      <c r="T319" s="2"/>
      <c r="U319" s="2"/>
      <c r="V319" s="2"/>
      <c r="W319" s="2"/>
      <c r="X319" s="2"/>
      <c r="Y319" s="2"/>
      <c r="Z319" s="2"/>
      <c r="AA319" s="26">
        <f t="shared" si="9"/>
        <v>1</v>
      </c>
      <c r="AB319" s="10">
        <f t="shared" si="8"/>
        <v>1</v>
      </c>
    </row>
    <row r="320" spans="2:28" ht="15.75" customHeight="1">
      <c r="B320" s="2" t="s">
        <v>161</v>
      </c>
      <c r="C320" s="2" t="s">
        <v>1437</v>
      </c>
      <c r="D320" s="2" t="s">
        <v>1438</v>
      </c>
      <c r="E320" s="2" t="s">
        <v>1439</v>
      </c>
      <c r="F320" s="2">
        <v>1</v>
      </c>
      <c r="G320" s="2">
        <v>1</v>
      </c>
      <c r="H320" s="2" t="s">
        <v>67</v>
      </c>
      <c r="I320" s="2">
        <v>0</v>
      </c>
      <c r="J320" s="11"/>
      <c r="K320" s="11">
        <v>1</v>
      </c>
      <c r="L320" s="11"/>
      <c r="M320" s="11"/>
      <c r="N320" s="11"/>
      <c r="O320" s="2"/>
      <c r="P320" s="2"/>
      <c r="Q320" s="2"/>
      <c r="R320" s="2"/>
      <c r="S320" s="2"/>
      <c r="T320" s="2"/>
      <c r="U320" s="2"/>
      <c r="V320" s="2"/>
      <c r="W320" s="2"/>
      <c r="X320" s="2"/>
      <c r="Y320" s="2"/>
      <c r="Z320" s="2"/>
      <c r="AA320" s="26">
        <f t="shared" si="9"/>
        <v>1</v>
      </c>
      <c r="AB320" s="10">
        <f t="shared" si="8"/>
        <v>1</v>
      </c>
    </row>
    <row r="321" spans="2:28" ht="15.75" customHeight="1">
      <c r="B321" s="2" t="s">
        <v>161</v>
      </c>
      <c r="C321" s="2" t="s">
        <v>1440</v>
      </c>
      <c r="D321" s="2" t="s">
        <v>1441</v>
      </c>
      <c r="E321" s="2" t="s">
        <v>1442</v>
      </c>
      <c r="F321" s="2">
        <v>1</v>
      </c>
      <c r="G321" s="2">
        <v>0</v>
      </c>
      <c r="H321" s="2" t="s">
        <v>75</v>
      </c>
      <c r="I321" s="2">
        <v>0</v>
      </c>
      <c r="J321" s="11">
        <v>1</v>
      </c>
      <c r="K321" s="11"/>
      <c r="L321" s="11"/>
      <c r="M321" s="11"/>
      <c r="N321" s="11"/>
      <c r="O321" s="2"/>
      <c r="P321" s="2"/>
      <c r="Q321" s="2"/>
      <c r="R321" s="2"/>
      <c r="S321" s="2"/>
      <c r="T321" s="2"/>
      <c r="U321" s="2"/>
      <c r="V321" s="2"/>
      <c r="W321" s="2"/>
      <c r="X321" s="2"/>
      <c r="Y321" s="2"/>
      <c r="Z321" s="2"/>
      <c r="AA321" s="26">
        <f t="shared" si="9"/>
        <v>1</v>
      </c>
      <c r="AB321" s="10">
        <f t="shared" si="8"/>
        <v>1</v>
      </c>
    </row>
    <row r="322" spans="2:28" ht="15.75" customHeight="1">
      <c r="B322" s="2" t="s">
        <v>161</v>
      </c>
      <c r="C322" s="2" t="s">
        <v>1443</v>
      </c>
      <c r="D322" s="2" t="s">
        <v>1444</v>
      </c>
      <c r="E322" s="2" t="s">
        <v>1445</v>
      </c>
      <c r="F322" s="2">
        <v>2</v>
      </c>
      <c r="G322" s="2">
        <v>2</v>
      </c>
      <c r="H322" s="2" t="s">
        <v>67</v>
      </c>
      <c r="I322" s="2">
        <v>0</v>
      </c>
      <c r="J322" s="11"/>
      <c r="K322" s="11"/>
      <c r="L322" s="11">
        <v>1</v>
      </c>
      <c r="M322" s="11">
        <v>1</v>
      </c>
      <c r="N322" s="11">
        <v>1</v>
      </c>
      <c r="O322" s="2"/>
      <c r="P322" s="2"/>
      <c r="Q322" s="2"/>
      <c r="R322" s="2"/>
      <c r="S322" s="2"/>
      <c r="T322" s="2"/>
      <c r="U322" s="2"/>
      <c r="V322" s="2"/>
      <c r="W322" s="2"/>
      <c r="X322" s="2"/>
      <c r="Y322" s="2"/>
      <c r="Z322" s="2"/>
      <c r="AA322" s="26">
        <f t="shared" si="9"/>
        <v>3</v>
      </c>
      <c r="AB322" s="10">
        <f t="shared" ref="AB322:AB385" si="10">SUM(J322:N322)</f>
        <v>3</v>
      </c>
    </row>
    <row r="323" spans="2:28" ht="15.75" customHeight="1">
      <c r="B323" s="2" t="s">
        <v>161</v>
      </c>
      <c r="C323" s="2" t="s">
        <v>1446</v>
      </c>
      <c r="D323" s="2" t="s">
        <v>1447</v>
      </c>
      <c r="E323" s="2" t="s">
        <v>1448</v>
      </c>
      <c r="F323" s="2">
        <v>1</v>
      </c>
      <c r="G323" s="2">
        <v>1</v>
      </c>
      <c r="H323" s="2" t="s">
        <v>67</v>
      </c>
      <c r="I323" s="2">
        <v>0</v>
      </c>
      <c r="J323" s="11"/>
      <c r="K323" s="11">
        <v>1</v>
      </c>
      <c r="L323" s="11"/>
      <c r="M323" s="11"/>
      <c r="N323" s="11"/>
      <c r="O323" s="2"/>
      <c r="P323" s="2"/>
      <c r="Q323" s="2"/>
      <c r="R323" s="2"/>
      <c r="S323" s="2"/>
      <c r="T323" s="2"/>
      <c r="U323" s="2"/>
      <c r="V323" s="2"/>
      <c r="W323" s="2"/>
      <c r="X323" s="2"/>
      <c r="Y323" s="2"/>
      <c r="Z323" s="2"/>
      <c r="AA323" s="26">
        <f t="shared" ref="AA323:AA386" si="11">SUM(I323:Y323)</f>
        <v>1</v>
      </c>
      <c r="AB323" s="10">
        <f t="shared" si="10"/>
        <v>1</v>
      </c>
    </row>
    <row r="324" spans="2:28" ht="15.75" customHeight="1">
      <c r="B324" s="2" t="s">
        <v>161</v>
      </c>
      <c r="C324" s="2" t="s">
        <v>1449</v>
      </c>
      <c r="D324" s="2" t="s">
        <v>1450</v>
      </c>
      <c r="E324" s="2" t="s">
        <v>1451</v>
      </c>
      <c r="F324" s="2">
        <v>1</v>
      </c>
      <c r="G324" s="2">
        <v>1</v>
      </c>
      <c r="H324" s="2" t="s">
        <v>67</v>
      </c>
      <c r="I324" s="2">
        <v>0</v>
      </c>
      <c r="J324" s="11"/>
      <c r="K324" s="11">
        <v>1</v>
      </c>
      <c r="L324" s="11"/>
      <c r="M324" s="11"/>
      <c r="N324" s="11"/>
      <c r="O324" s="2"/>
      <c r="P324" s="2"/>
      <c r="Q324" s="2"/>
      <c r="R324" s="2"/>
      <c r="S324" s="2"/>
      <c r="T324" s="2"/>
      <c r="U324" s="2"/>
      <c r="V324" s="2"/>
      <c r="W324" s="2"/>
      <c r="X324" s="2"/>
      <c r="Y324" s="2"/>
      <c r="Z324" s="2"/>
      <c r="AA324" s="26">
        <f t="shared" si="11"/>
        <v>1</v>
      </c>
      <c r="AB324" s="10">
        <f t="shared" si="10"/>
        <v>1</v>
      </c>
    </row>
    <row r="325" spans="2:28" ht="15.75" customHeight="1">
      <c r="B325" s="2" t="s">
        <v>161</v>
      </c>
      <c r="C325" s="2" t="s">
        <v>1452</v>
      </c>
      <c r="D325" s="2" t="s">
        <v>1453</v>
      </c>
      <c r="E325" s="2" t="s">
        <v>1454</v>
      </c>
      <c r="F325" s="2">
        <v>1</v>
      </c>
      <c r="G325" s="2">
        <v>1</v>
      </c>
      <c r="H325" s="2" t="s">
        <v>67</v>
      </c>
      <c r="I325" s="2">
        <v>0</v>
      </c>
      <c r="J325" s="11">
        <v>1</v>
      </c>
      <c r="K325" s="11"/>
      <c r="L325" s="11"/>
      <c r="M325" s="11"/>
      <c r="N325" s="11"/>
      <c r="O325" s="2"/>
      <c r="P325" s="2"/>
      <c r="Q325" s="2"/>
      <c r="R325" s="2"/>
      <c r="S325" s="2"/>
      <c r="T325" s="2"/>
      <c r="U325" s="2"/>
      <c r="V325" s="2"/>
      <c r="W325" s="2"/>
      <c r="X325" s="2"/>
      <c r="Y325" s="2"/>
      <c r="Z325" s="2"/>
      <c r="AA325" s="26">
        <f t="shared" si="11"/>
        <v>1</v>
      </c>
      <c r="AB325" s="10">
        <f t="shared" si="10"/>
        <v>1</v>
      </c>
    </row>
    <row r="326" spans="2:28" ht="15.75" customHeight="1">
      <c r="B326" s="2" t="s">
        <v>161</v>
      </c>
      <c r="C326" s="2" t="s">
        <v>1455</v>
      </c>
      <c r="D326" s="2" t="s">
        <v>1456</v>
      </c>
      <c r="E326" s="2" t="s">
        <v>1457</v>
      </c>
      <c r="F326" s="2">
        <v>2</v>
      </c>
      <c r="G326" s="2">
        <v>0</v>
      </c>
      <c r="H326" s="2" t="s">
        <v>67</v>
      </c>
      <c r="I326" s="2">
        <v>0</v>
      </c>
      <c r="J326" s="11">
        <v>1</v>
      </c>
      <c r="K326" s="11">
        <v>1</v>
      </c>
      <c r="L326" s="11"/>
      <c r="M326" s="11"/>
      <c r="N326" s="11"/>
      <c r="O326" s="2"/>
      <c r="P326" s="2"/>
      <c r="Q326" s="2"/>
      <c r="R326" s="2"/>
      <c r="S326" s="2"/>
      <c r="T326" s="2"/>
      <c r="U326" s="2"/>
      <c r="V326" s="2"/>
      <c r="W326" s="2"/>
      <c r="X326" s="2"/>
      <c r="Y326" s="2"/>
      <c r="Z326" s="2"/>
      <c r="AA326" s="26">
        <f t="shared" si="11"/>
        <v>2</v>
      </c>
      <c r="AB326" s="10">
        <f t="shared" si="10"/>
        <v>2</v>
      </c>
    </row>
    <row r="327" spans="2:28" ht="15.75" customHeight="1">
      <c r="B327" s="2" t="s">
        <v>161</v>
      </c>
      <c r="C327" s="2" t="s">
        <v>1458</v>
      </c>
      <c r="D327" s="2" t="s">
        <v>1459</v>
      </c>
      <c r="E327" s="2" t="s">
        <v>1460</v>
      </c>
      <c r="F327" s="2">
        <v>1</v>
      </c>
      <c r="G327" s="2">
        <v>0</v>
      </c>
      <c r="H327" s="2" t="s">
        <v>75</v>
      </c>
      <c r="I327" s="2">
        <v>0</v>
      </c>
      <c r="J327" s="11">
        <v>1</v>
      </c>
      <c r="K327" s="11"/>
      <c r="L327" s="11"/>
      <c r="M327" s="11"/>
      <c r="N327" s="11"/>
      <c r="O327" s="2"/>
      <c r="P327" s="2"/>
      <c r="Q327" s="2"/>
      <c r="R327" s="2"/>
      <c r="S327" s="2"/>
      <c r="T327" s="2"/>
      <c r="U327" s="2"/>
      <c r="V327" s="2"/>
      <c r="W327" s="2"/>
      <c r="X327" s="2"/>
      <c r="Y327" s="2"/>
      <c r="Z327" s="2"/>
      <c r="AA327" s="26">
        <f t="shared" si="11"/>
        <v>1</v>
      </c>
      <c r="AB327" s="10">
        <f t="shared" si="10"/>
        <v>1</v>
      </c>
    </row>
    <row r="328" spans="2:28" ht="15.75" customHeight="1">
      <c r="B328" s="2" t="s">
        <v>161</v>
      </c>
      <c r="C328" s="2" t="s">
        <v>1461</v>
      </c>
      <c r="D328" s="2" t="s">
        <v>1462</v>
      </c>
      <c r="E328" s="2" t="s">
        <v>1463</v>
      </c>
      <c r="F328" s="2">
        <v>1</v>
      </c>
      <c r="G328" s="2">
        <v>1</v>
      </c>
      <c r="H328" s="2" t="s">
        <v>75</v>
      </c>
      <c r="I328" s="2">
        <v>1</v>
      </c>
      <c r="J328" s="11"/>
      <c r="K328" s="11"/>
      <c r="L328" s="11"/>
      <c r="M328" s="11"/>
      <c r="N328" s="11"/>
      <c r="O328" s="2"/>
      <c r="P328" s="2"/>
      <c r="Q328" s="2"/>
      <c r="R328" s="2"/>
      <c r="S328" s="2"/>
      <c r="T328" s="2"/>
      <c r="U328" s="2"/>
      <c r="V328" s="2"/>
      <c r="W328" s="2"/>
      <c r="X328" s="2"/>
      <c r="Y328" s="2"/>
      <c r="Z328" s="2"/>
      <c r="AA328" s="26">
        <f t="shared" si="11"/>
        <v>1</v>
      </c>
      <c r="AB328" s="10">
        <f t="shared" si="10"/>
        <v>0</v>
      </c>
    </row>
    <row r="329" spans="2:28" ht="15.75" customHeight="1">
      <c r="B329" s="2" t="s">
        <v>161</v>
      </c>
      <c r="C329" s="2" t="s">
        <v>1464</v>
      </c>
      <c r="D329" s="2" t="s">
        <v>1465</v>
      </c>
      <c r="E329" s="2" t="s">
        <v>1466</v>
      </c>
      <c r="F329" s="2">
        <v>1</v>
      </c>
      <c r="G329" s="2">
        <v>1</v>
      </c>
      <c r="H329" s="2" t="s">
        <v>67</v>
      </c>
      <c r="I329" s="2">
        <v>0</v>
      </c>
      <c r="J329" s="11">
        <v>1</v>
      </c>
      <c r="K329" s="11"/>
      <c r="L329" s="11"/>
      <c r="M329" s="11"/>
      <c r="N329" s="11"/>
      <c r="O329" s="2"/>
      <c r="P329" s="2"/>
      <c r="Q329" s="2"/>
      <c r="R329" s="2"/>
      <c r="S329" s="2"/>
      <c r="T329" s="2"/>
      <c r="U329" s="2"/>
      <c r="V329" s="2"/>
      <c r="W329" s="2"/>
      <c r="X329" s="2"/>
      <c r="Y329" s="2"/>
      <c r="Z329" s="2"/>
      <c r="AA329" s="26">
        <f t="shared" si="11"/>
        <v>1</v>
      </c>
      <c r="AB329" s="10">
        <f t="shared" si="10"/>
        <v>1</v>
      </c>
    </row>
    <row r="330" spans="2:28" ht="15.75" customHeight="1">
      <c r="B330" s="2" t="s">
        <v>161</v>
      </c>
      <c r="C330" s="2" t="s">
        <v>1467</v>
      </c>
      <c r="D330" s="2" t="s">
        <v>1468</v>
      </c>
      <c r="E330" s="2" t="s">
        <v>1469</v>
      </c>
      <c r="F330" s="2">
        <v>1</v>
      </c>
      <c r="G330" s="2">
        <v>1</v>
      </c>
      <c r="H330" s="2" t="s">
        <v>67</v>
      </c>
      <c r="I330" s="2">
        <v>0</v>
      </c>
      <c r="J330" s="11">
        <v>1</v>
      </c>
      <c r="K330" s="11"/>
      <c r="L330" s="11"/>
      <c r="M330" s="11"/>
      <c r="N330" s="11"/>
      <c r="O330" s="2"/>
      <c r="P330" s="2"/>
      <c r="Q330" s="2"/>
      <c r="R330" s="2"/>
      <c r="S330" s="2"/>
      <c r="T330" s="2"/>
      <c r="U330" s="2"/>
      <c r="V330" s="2"/>
      <c r="W330" s="2"/>
      <c r="X330" s="2"/>
      <c r="Y330" s="2"/>
      <c r="Z330" s="2"/>
      <c r="AA330" s="26">
        <f t="shared" si="11"/>
        <v>1</v>
      </c>
      <c r="AB330" s="10">
        <f t="shared" si="10"/>
        <v>1</v>
      </c>
    </row>
    <row r="331" spans="2:28" ht="15.75" customHeight="1">
      <c r="B331" s="2" t="s">
        <v>161</v>
      </c>
      <c r="C331" s="2" t="s">
        <v>1470</v>
      </c>
      <c r="D331" s="2" t="s">
        <v>1471</v>
      </c>
      <c r="E331" s="2" t="s">
        <v>1472</v>
      </c>
      <c r="F331" s="2">
        <v>1</v>
      </c>
      <c r="G331" s="2">
        <v>1</v>
      </c>
      <c r="H331" s="2" t="s">
        <v>67</v>
      </c>
      <c r="I331" s="2">
        <v>0</v>
      </c>
      <c r="J331" s="11">
        <v>1</v>
      </c>
      <c r="K331" s="11"/>
      <c r="L331" s="11"/>
      <c r="M331" s="11"/>
      <c r="N331" s="11"/>
      <c r="O331" s="2"/>
      <c r="P331" s="2"/>
      <c r="Q331" s="2"/>
      <c r="R331" s="2"/>
      <c r="S331" s="2"/>
      <c r="T331" s="2"/>
      <c r="U331" s="2"/>
      <c r="V331" s="2"/>
      <c r="W331" s="2"/>
      <c r="X331" s="2"/>
      <c r="Y331" s="2"/>
      <c r="Z331" s="2"/>
      <c r="AA331" s="26">
        <f t="shared" si="11"/>
        <v>1</v>
      </c>
      <c r="AB331" s="10">
        <f t="shared" si="10"/>
        <v>1</v>
      </c>
    </row>
    <row r="332" spans="2:28" ht="15.75" customHeight="1">
      <c r="B332" s="2" t="s">
        <v>161</v>
      </c>
      <c r="C332" s="2" t="s">
        <v>1473</v>
      </c>
      <c r="D332" s="4" t="s">
        <v>1474</v>
      </c>
      <c r="E332" s="2" t="s">
        <v>1475</v>
      </c>
      <c r="F332" s="2">
        <v>1</v>
      </c>
      <c r="G332" s="2">
        <v>1</v>
      </c>
      <c r="H332" s="2" t="s">
        <v>62</v>
      </c>
      <c r="I332" s="2">
        <v>0</v>
      </c>
      <c r="J332" s="11">
        <v>1</v>
      </c>
      <c r="K332" s="11"/>
      <c r="L332" s="11"/>
      <c r="M332" s="11"/>
      <c r="N332" s="11"/>
      <c r="O332" s="2"/>
      <c r="P332" s="2"/>
      <c r="Q332" s="2"/>
      <c r="R332" s="2"/>
      <c r="S332" s="2"/>
      <c r="T332" s="2"/>
      <c r="U332" s="2"/>
      <c r="V332" s="2"/>
      <c r="W332" s="2"/>
      <c r="X332" s="2"/>
      <c r="Y332" s="2"/>
      <c r="Z332" s="2"/>
      <c r="AA332" s="26">
        <f t="shared" si="11"/>
        <v>1</v>
      </c>
      <c r="AB332" s="10">
        <f t="shared" si="10"/>
        <v>1</v>
      </c>
    </row>
    <row r="333" spans="2:28" ht="15.75" customHeight="1">
      <c r="B333" s="2" t="s">
        <v>161</v>
      </c>
      <c r="C333" s="2" t="s">
        <v>1476</v>
      </c>
      <c r="D333" s="4" t="s">
        <v>1477</v>
      </c>
      <c r="E333" s="2" t="s">
        <v>1478</v>
      </c>
      <c r="F333" s="2">
        <v>1</v>
      </c>
      <c r="G333" s="2">
        <v>1</v>
      </c>
      <c r="H333" s="2" t="s">
        <v>67</v>
      </c>
      <c r="I333" s="2">
        <v>0</v>
      </c>
      <c r="J333" s="11"/>
      <c r="K333" s="11">
        <v>1</v>
      </c>
      <c r="L333" s="11"/>
      <c r="M333" s="11"/>
      <c r="N333" s="11"/>
      <c r="O333" s="2"/>
      <c r="P333" s="2"/>
      <c r="Q333" s="2"/>
      <c r="R333" s="2"/>
      <c r="S333" s="2"/>
      <c r="T333" s="2"/>
      <c r="U333" s="2"/>
      <c r="V333" s="2"/>
      <c r="W333" s="2"/>
      <c r="X333" s="2"/>
      <c r="Y333" s="2"/>
      <c r="Z333" s="2"/>
      <c r="AA333" s="26">
        <f t="shared" si="11"/>
        <v>1</v>
      </c>
      <c r="AB333" s="10">
        <f t="shared" si="10"/>
        <v>1</v>
      </c>
    </row>
    <row r="334" spans="2:28" ht="15.75" customHeight="1">
      <c r="B334" s="2" t="s">
        <v>161</v>
      </c>
      <c r="C334" s="2" t="s">
        <v>1479</v>
      </c>
      <c r="D334" s="4" t="s">
        <v>1480</v>
      </c>
      <c r="E334" s="2" t="s">
        <v>1472</v>
      </c>
      <c r="F334" s="2">
        <v>1</v>
      </c>
      <c r="G334" s="2">
        <v>1</v>
      </c>
      <c r="H334" s="2" t="s">
        <v>67</v>
      </c>
      <c r="I334" s="2">
        <v>0</v>
      </c>
      <c r="J334" s="11"/>
      <c r="K334" s="11">
        <v>1</v>
      </c>
      <c r="L334" s="11"/>
      <c r="M334" s="11"/>
      <c r="N334" s="11"/>
      <c r="O334" s="2"/>
      <c r="P334" s="2"/>
      <c r="Q334" s="2"/>
      <c r="R334" s="2"/>
      <c r="S334" s="2"/>
      <c r="T334" s="2"/>
      <c r="U334" s="2"/>
      <c r="V334" s="2"/>
      <c r="W334" s="2"/>
      <c r="X334" s="2"/>
      <c r="Y334" s="2"/>
      <c r="Z334" s="2"/>
      <c r="AA334" s="26">
        <f t="shared" si="11"/>
        <v>1</v>
      </c>
      <c r="AB334" s="10">
        <f t="shared" si="10"/>
        <v>1</v>
      </c>
    </row>
    <row r="335" spans="2:28" ht="15.75" customHeight="1">
      <c r="B335" s="2" t="s">
        <v>161</v>
      </c>
      <c r="C335" s="2" t="s">
        <v>1481</v>
      </c>
      <c r="D335" s="4" t="s">
        <v>1482</v>
      </c>
      <c r="E335" s="2" t="s">
        <v>1483</v>
      </c>
      <c r="F335" s="2">
        <v>1</v>
      </c>
      <c r="G335" s="2">
        <v>1</v>
      </c>
      <c r="H335" s="2" t="s">
        <v>67</v>
      </c>
      <c r="I335" s="2">
        <v>0</v>
      </c>
      <c r="J335" s="11">
        <v>1</v>
      </c>
      <c r="K335" s="11"/>
      <c r="L335" s="11"/>
      <c r="M335" s="11"/>
      <c r="N335" s="11"/>
      <c r="O335" s="2"/>
      <c r="P335" s="2"/>
      <c r="Q335" s="2"/>
      <c r="R335" s="2"/>
      <c r="S335" s="2"/>
      <c r="T335" s="2"/>
      <c r="U335" s="2"/>
      <c r="V335" s="2"/>
      <c r="W335" s="2"/>
      <c r="X335" s="2"/>
      <c r="Y335" s="2"/>
      <c r="Z335" s="2"/>
      <c r="AA335" s="26">
        <f t="shared" si="11"/>
        <v>1</v>
      </c>
      <c r="AB335" s="10">
        <f t="shared" si="10"/>
        <v>1</v>
      </c>
    </row>
    <row r="336" spans="2:28" ht="15.75" customHeight="1">
      <c r="B336" s="2" t="s">
        <v>161</v>
      </c>
      <c r="C336" s="2" t="s">
        <v>1484</v>
      </c>
      <c r="D336" s="4" t="s">
        <v>1485</v>
      </c>
      <c r="E336" s="2" t="s">
        <v>1486</v>
      </c>
      <c r="F336" s="2">
        <v>2</v>
      </c>
      <c r="G336" s="2">
        <v>2</v>
      </c>
      <c r="H336" s="2" t="s">
        <v>67</v>
      </c>
      <c r="I336" s="2">
        <v>0</v>
      </c>
      <c r="J336" s="11">
        <v>1</v>
      </c>
      <c r="K336" s="11">
        <v>1</v>
      </c>
      <c r="L336" s="11"/>
      <c r="M336" s="11"/>
      <c r="N336" s="11"/>
      <c r="O336" s="2"/>
      <c r="P336" s="2"/>
      <c r="Q336" s="2"/>
      <c r="R336" s="2"/>
      <c r="S336" s="2"/>
      <c r="T336" s="2"/>
      <c r="U336" s="2"/>
      <c r="V336" s="2"/>
      <c r="W336" s="2"/>
      <c r="X336" s="2"/>
      <c r="Y336" s="2"/>
      <c r="Z336" s="2"/>
      <c r="AA336" s="26">
        <f t="shared" si="11"/>
        <v>2</v>
      </c>
      <c r="AB336" s="10">
        <f t="shared" si="10"/>
        <v>2</v>
      </c>
    </row>
    <row r="337" spans="2:28" ht="15.75" customHeight="1">
      <c r="B337" s="2" t="s">
        <v>161</v>
      </c>
      <c r="C337" s="2" t="s">
        <v>1487</v>
      </c>
      <c r="D337" s="4" t="s">
        <v>1488</v>
      </c>
      <c r="E337" s="2" t="s">
        <v>1489</v>
      </c>
      <c r="F337" s="2">
        <v>1</v>
      </c>
      <c r="G337" s="2">
        <v>1</v>
      </c>
      <c r="H337" s="2" t="s">
        <v>67</v>
      </c>
      <c r="I337" s="2">
        <v>0</v>
      </c>
      <c r="J337" s="11">
        <v>1</v>
      </c>
      <c r="K337" s="11"/>
      <c r="L337" s="11"/>
      <c r="M337" s="11"/>
      <c r="N337" s="11"/>
      <c r="O337" s="2"/>
      <c r="P337" s="2"/>
      <c r="Q337" s="2"/>
      <c r="R337" s="2"/>
      <c r="S337" s="2"/>
      <c r="T337" s="2"/>
      <c r="U337" s="2"/>
      <c r="V337" s="2"/>
      <c r="W337" s="2"/>
      <c r="X337" s="2"/>
      <c r="Y337" s="2"/>
      <c r="Z337" s="2"/>
      <c r="AA337" s="26">
        <f t="shared" si="11"/>
        <v>1</v>
      </c>
      <c r="AB337" s="10">
        <f t="shared" si="10"/>
        <v>1</v>
      </c>
    </row>
    <row r="338" spans="2:28" ht="15.75" customHeight="1">
      <c r="B338" s="2" t="s">
        <v>161</v>
      </c>
      <c r="C338" s="2" t="s">
        <v>1490</v>
      </c>
      <c r="D338" s="4" t="s">
        <v>1488</v>
      </c>
      <c r="E338" s="2" t="s">
        <v>1491</v>
      </c>
      <c r="F338" s="2">
        <v>2</v>
      </c>
      <c r="G338" s="2">
        <v>2</v>
      </c>
      <c r="H338" s="2" t="s">
        <v>67</v>
      </c>
      <c r="I338" s="2">
        <v>0</v>
      </c>
      <c r="J338" s="11">
        <v>2</v>
      </c>
      <c r="K338" s="11"/>
      <c r="L338" s="11"/>
      <c r="M338" s="11"/>
      <c r="N338" s="11"/>
      <c r="O338" s="2"/>
      <c r="P338" s="2"/>
      <c r="Q338" s="2"/>
      <c r="R338" s="2"/>
      <c r="S338" s="2"/>
      <c r="T338" s="2"/>
      <c r="U338" s="2"/>
      <c r="V338" s="2"/>
      <c r="W338" s="2"/>
      <c r="X338" s="2"/>
      <c r="Y338" s="2"/>
      <c r="Z338" s="2"/>
      <c r="AA338" s="26">
        <f t="shared" si="11"/>
        <v>2</v>
      </c>
      <c r="AB338" s="10">
        <f t="shared" si="10"/>
        <v>2</v>
      </c>
    </row>
    <row r="339" spans="2:28" ht="15.75" customHeight="1">
      <c r="B339" s="2" t="s">
        <v>1492</v>
      </c>
      <c r="C339" s="2" t="s">
        <v>1493</v>
      </c>
      <c r="D339" s="2" t="s">
        <v>1494</v>
      </c>
      <c r="E339" s="2" t="s">
        <v>1495</v>
      </c>
      <c r="F339" s="2">
        <v>4</v>
      </c>
      <c r="G339" s="2">
        <v>2</v>
      </c>
      <c r="H339" s="2" t="s">
        <v>62</v>
      </c>
      <c r="I339" s="2">
        <v>0</v>
      </c>
      <c r="J339" s="11">
        <v>1</v>
      </c>
      <c r="K339" s="11">
        <v>2</v>
      </c>
      <c r="L339" s="11"/>
      <c r="M339" s="11"/>
      <c r="N339" s="11"/>
      <c r="O339" s="2"/>
      <c r="P339" s="2"/>
      <c r="Q339" s="2"/>
      <c r="R339" s="2"/>
      <c r="S339" s="2"/>
      <c r="T339" s="2"/>
      <c r="U339" s="2"/>
      <c r="V339" s="2"/>
      <c r="W339" s="2"/>
      <c r="X339" s="2"/>
      <c r="Y339" s="2"/>
      <c r="Z339" s="2"/>
      <c r="AA339" s="26">
        <f t="shared" si="11"/>
        <v>3</v>
      </c>
      <c r="AB339" s="10">
        <f t="shared" si="10"/>
        <v>3</v>
      </c>
    </row>
    <row r="340" spans="2:28" ht="15.75" customHeight="1">
      <c r="B340" s="2" t="s">
        <v>1492</v>
      </c>
      <c r="C340" s="2" t="s">
        <v>1496</v>
      </c>
      <c r="D340" s="2" t="s">
        <v>1497</v>
      </c>
      <c r="E340" s="2" t="s">
        <v>1498</v>
      </c>
      <c r="F340" s="2">
        <v>1</v>
      </c>
      <c r="G340" s="2">
        <v>1</v>
      </c>
      <c r="H340" s="2" t="s">
        <v>62</v>
      </c>
      <c r="I340" s="2">
        <v>0</v>
      </c>
      <c r="J340" s="11">
        <v>1</v>
      </c>
      <c r="K340" s="11"/>
      <c r="L340" s="11"/>
      <c r="M340" s="11"/>
      <c r="N340" s="11"/>
      <c r="O340" s="2"/>
      <c r="P340" s="2"/>
      <c r="Q340" s="2"/>
      <c r="R340" s="2"/>
      <c r="S340" s="2"/>
      <c r="T340" s="2"/>
      <c r="U340" s="2"/>
      <c r="V340" s="2"/>
      <c r="W340" s="2"/>
      <c r="X340" s="2"/>
      <c r="Y340" s="2"/>
      <c r="Z340" s="2"/>
      <c r="AA340" s="26">
        <f t="shared" si="11"/>
        <v>1</v>
      </c>
      <c r="AB340" s="10">
        <f t="shared" si="10"/>
        <v>1</v>
      </c>
    </row>
    <row r="341" spans="2:28" ht="15.75" customHeight="1">
      <c r="B341" s="2" t="s">
        <v>1492</v>
      </c>
      <c r="C341" s="2" t="s">
        <v>1499</v>
      </c>
      <c r="D341" s="2" t="s">
        <v>1500</v>
      </c>
      <c r="E341" s="2" t="s">
        <v>1501</v>
      </c>
      <c r="F341" s="2">
        <v>2</v>
      </c>
      <c r="G341" s="2">
        <v>2</v>
      </c>
      <c r="H341" s="2" t="s">
        <v>62</v>
      </c>
      <c r="I341" s="2">
        <v>0</v>
      </c>
      <c r="J341" s="11">
        <v>1</v>
      </c>
      <c r="K341" s="11">
        <v>1</v>
      </c>
      <c r="L341" s="11"/>
      <c r="M341" s="11"/>
      <c r="N341" s="11"/>
      <c r="O341" s="2"/>
      <c r="P341" s="2"/>
      <c r="Q341" s="2"/>
      <c r="R341" s="2"/>
      <c r="S341" s="2"/>
      <c r="T341" s="2"/>
      <c r="U341" s="2"/>
      <c r="V341" s="2"/>
      <c r="W341" s="2"/>
      <c r="X341" s="2"/>
      <c r="Y341" s="2"/>
      <c r="Z341" s="2"/>
      <c r="AA341" s="26">
        <f t="shared" si="11"/>
        <v>2</v>
      </c>
      <c r="AB341" s="10">
        <f t="shared" si="10"/>
        <v>2</v>
      </c>
    </row>
    <row r="342" spans="2:28" ht="15.75" customHeight="1">
      <c r="B342" s="2" t="s">
        <v>1492</v>
      </c>
      <c r="C342" s="2" t="s">
        <v>1502</v>
      </c>
      <c r="D342" s="2" t="s">
        <v>1503</v>
      </c>
      <c r="E342" s="2" t="s">
        <v>1504</v>
      </c>
      <c r="F342" s="2">
        <v>1</v>
      </c>
      <c r="G342" s="2">
        <v>1</v>
      </c>
      <c r="H342" s="2" t="s">
        <v>75</v>
      </c>
      <c r="I342" s="2">
        <v>1</v>
      </c>
      <c r="J342" s="11"/>
      <c r="K342" s="11"/>
      <c r="L342" s="11"/>
      <c r="M342" s="11"/>
      <c r="N342" s="11"/>
      <c r="O342" s="2"/>
      <c r="P342" s="2"/>
      <c r="Q342" s="2"/>
      <c r="R342" s="2"/>
      <c r="S342" s="2"/>
      <c r="T342" s="2"/>
      <c r="U342" s="2"/>
      <c r="V342" s="2"/>
      <c r="W342" s="2"/>
      <c r="X342" s="2"/>
      <c r="Y342" s="2"/>
      <c r="Z342" s="2"/>
      <c r="AA342" s="26">
        <f t="shared" si="11"/>
        <v>1</v>
      </c>
      <c r="AB342" s="10">
        <f t="shared" si="10"/>
        <v>0</v>
      </c>
    </row>
    <row r="343" spans="2:28" ht="15.75" customHeight="1">
      <c r="B343" s="2" t="s">
        <v>1492</v>
      </c>
      <c r="C343" s="2" t="s">
        <v>1505</v>
      </c>
      <c r="D343" s="2" t="s">
        <v>1506</v>
      </c>
      <c r="E343" s="2" t="s">
        <v>1507</v>
      </c>
      <c r="F343" s="2">
        <v>1</v>
      </c>
      <c r="G343" s="2">
        <v>1</v>
      </c>
      <c r="H343" s="2" t="s">
        <v>75</v>
      </c>
      <c r="I343" s="2">
        <v>1</v>
      </c>
      <c r="J343" s="11"/>
      <c r="K343" s="11"/>
      <c r="L343" s="11"/>
      <c r="M343" s="11"/>
      <c r="N343" s="11"/>
      <c r="O343" s="2"/>
      <c r="P343" s="2"/>
      <c r="Q343" s="2"/>
      <c r="R343" s="2"/>
      <c r="S343" s="2"/>
      <c r="T343" s="2"/>
      <c r="U343" s="2"/>
      <c r="V343" s="2"/>
      <c r="W343" s="2"/>
      <c r="X343" s="2"/>
      <c r="Y343" s="2"/>
      <c r="Z343" s="2"/>
      <c r="AA343" s="26">
        <f t="shared" si="11"/>
        <v>1</v>
      </c>
      <c r="AB343" s="10">
        <f t="shared" si="10"/>
        <v>0</v>
      </c>
    </row>
    <row r="344" spans="2:28" ht="15.75" customHeight="1">
      <c r="B344" s="2" t="s">
        <v>1492</v>
      </c>
      <c r="C344" s="2" t="s">
        <v>1508</v>
      </c>
      <c r="D344" s="2" t="s">
        <v>1509</v>
      </c>
      <c r="E344" s="2" t="s">
        <v>994</v>
      </c>
      <c r="F344" s="2">
        <v>1</v>
      </c>
      <c r="G344" s="2">
        <v>1</v>
      </c>
      <c r="H344" s="2" t="s">
        <v>62</v>
      </c>
      <c r="I344" s="2">
        <v>0</v>
      </c>
      <c r="J344" s="11">
        <v>1</v>
      </c>
      <c r="K344" s="11"/>
      <c r="L344" s="11"/>
      <c r="M344" s="11"/>
      <c r="N344" s="11"/>
      <c r="O344" s="2"/>
      <c r="P344" s="2"/>
      <c r="Q344" s="2"/>
      <c r="R344" s="2"/>
      <c r="S344" s="2"/>
      <c r="T344" s="2"/>
      <c r="U344" s="2"/>
      <c r="V344" s="2"/>
      <c r="W344" s="2"/>
      <c r="X344" s="2"/>
      <c r="Y344" s="2"/>
      <c r="Z344" s="2"/>
      <c r="AA344" s="26">
        <f t="shared" si="11"/>
        <v>1</v>
      </c>
      <c r="AB344" s="10">
        <f t="shared" si="10"/>
        <v>1</v>
      </c>
    </row>
    <row r="345" spans="2:28" ht="15.75" customHeight="1">
      <c r="B345" s="2" t="s">
        <v>1492</v>
      </c>
      <c r="C345" s="2" t="s">
        <v>1510</v>
      </c>
      <c r="D345" s="2" t="s">
        <v>1511</v>
      </c>
      <c r="E345" s="2" t="s">
        <v>1512</v>
      </c>
      <c r="F345" s="2">
        <v>3</v>
      </c>
      <c r="G345" s="2">
        <v>2</v>
      </c>
      <c r="H345" s="2" t="s">
        <v>75</v>
      </c>
      <c r="I345" s="2">
        <v>1</v>
      </c>
      <c r="J345" s="11">
        <v>1</v>
      </c>
      <c r="K345" s="11"/>
      <c r="L345" s="11"/>
      <c r="M345" s="11"/>
      <c r="N345" s="11"/>
      <c r="O345" s="2"/>
      <c r="P345" s="2"/>
      <c r="Q345" s="2"/>
      <c r="R345" s="2"/>
      <c r="S345" s="2"/>
      <c r="T345" s="2"/>
      <c r="U345" s="2"/>
      <c r="V345" s="2"/>
      <c r="W345" s="2"/>
      <c r="X345" s="2"/>
      <c r="Y345" s="2"/>
      <c r="Z345" s="2"/>
      <c r="AA345" s="26">
        <f t="shared" si="11"/>
        <v>2</v>
      </c>
      <c r="AB345" s="10">
        <f t="shared" si="10"/>
        <v>1</v>
      </c>
    </row>
    <row r="346" spans="2:28" ht="15.75" customHeight="1">
      <c r="B346" s="2" t="s">
        <v>1492</v>
      </c>
      <c r="C346" s="2" t="s">
        <v>1513</v>
      </c>
      <c r="D346" s="2" t="s">
        <v>1514</v>
      </c>
      <c r="E346" s="2" t="s">
        <v>1515</v>
      </c>
      <c r="F346" s="2">
        <v>1</v>
      </c>
      <c r="G346" s="2">
        <v>1</v>
      </c>
      <c r="H346" s="2" t="s">
        <v>75</v>
      </c>
      <c r="I346" s="2">
        <v>1</v>
      </c>
      <c r="J346" s="11"/>
      <c r="K346" s="11"/>
      <c r="L346" s="11"/>
      <c r="M346" s="11"/>
      <c r="N346" s="11"/>
      <c r="O346" s="2"/>
      <c r="P346" s="2"/>
      <c r="Q346" s="2"/>
      <c r="R346" s="2"/>
      <c r="S346" s="2"/>
      <c r="T346" s="2"/>
      <c r="U346" s="2"/>
      <c r="V346" s="2"/>
      <c r="W346" s="2"/>
      <c r="X346" s="2"/>
      <c r="Y346" s="2"/>
      <c r="Z346" s="2"/>
      <c r="AA346" s="26">
        <f t="shared" si="11"/>
        <v>1</v>
      </c>
      <c r="AB346" s="10">
        <f t="shared" si="10"/>
        <v>0</v>
      </c>
    </row>
    <row r="347" spans="2:28" ht="15.75" customHeight="1">
      <c r="B347" s="2" t="s">
        <v>1492</v>
      </c>
      <c r="C347" s="2" t="s">
        <v>1516</v>
      </c>
      <c r="D347" s="4" t="s">
        <v>1517</v>
      </c>
      <c r="E347" s="2" t="s">
        <v>1518</v>
      </c>
      <c r="F347" s="2">
        <v>2</v>
      </c>
      <c r="G347" s="2">
        <v>2</v>
      </c>
      <c r="H347" s="2" t="s">
        <v>62</v>
      </c>
      <c r="I347" s="2">
        <v>0</v>
      </c>
      <c r="J347" s="11"/>
      <c r="K347" s="11">
        <v>2</v>
      </c>
      <c r="L347" s="11"/>
      <c r="M347" s="11"/>
      <c r="N347" s="11"/>
      <c r="O347" s="2"/>
      <c r="P347" s="2"/>
      <c r="Q347" s="2"/>
      <c r="R347" s="2"/>
      <c r="S347" s="2"/>
      <c r="T347" s="2"/>
      <c r="U347" s="2"/>
      <c r="V347" s="2"/>
      <c r="W347" s="2"/>
      <c r="X347" s="2"/>
      <c r="Y347" s="2"/>
      <c r="Z347" s="2"/>
      <c r="AA347" s="26">
        <f t="shared" si="11"/>
        <v>2</v>
      </c>
      <c r="AB347" s="10">
        <f t="shared" si="10"/>
        <v>2</v>
      </c>
    </row>
    <row r="348" spans="2:28" ht="15.75" customHeight="1">
      <c r="B348" s="2" t="s">
        <v>1492</v>
      </c>
      <c r="C348" s="2" t="s">
        <v>1519</v>
      </c>
      <c r="D348" s="4" t="s">
        <v>1520</v>
      </c>
      <c r="E348" s="2" t="s">
        <v>1521</v>
      </c>
      <c r="F348" s="2">
        <v>1</v>
      </c>
      <c r="G348" s="2">
        <v>1</v>
      </c>
      <c r="H348" s="2" t="s">
        <v>67</v>
      </c>
      <c r="I348" s="2">
        <v>0</v>
      </c>
      <c r="J348" s="11">
        <v>1</v>
      </c>
      <c r="K348" s="11"/>
      <c r="L348" s="11"/>
      <c r="M348" s="11"/>
      <c r="N348" s="11"/>
      <c r="O348" s="2"/>
      <c r="P348" s="2"/>
      <c r="Q348" s="2"/>
      <c r="R348" s="2"/>
      <c r="S348" s="2"/>
      <c r="T348" s="2"/>
      <c r="U348" s="2"/>
      <c r="V348" s="2"/>
      <c r="W348" s="2"/>
      <c r="X348" s="2"/>
      <c r="Y348" s="2"/>
      <c r="Z348" s="2"/>
      <c r="AA348" s="26">
        <f t="shared" si="11"/>
        <v>1</v>
      </c>
      <c r="AB348" s="10">
        <f t="shared" si="10"/>
        <v>1</v>
      </c>
    </row>
    <row r="349" spans="2:28" ht="15.75" customHeight="1">
      <c r="B349" s="2" t="s">
        <v>1492</v>
      </c>
      <c r="C349" s="2" t="s">
        <v>1522</v>
      </c>
      <c r="D349" s="4" t="s">
        <v>1523</v>
      </c>
      <c r="E349" s="2" t="s">
        <v>1524</v>
      </c>
      <c r="F349" s="2">
        <v>1</v>
      </c>
      <c r="G349" s="2">
        <v>1</v>
      </c>
      <c r="H349" s="2" t="s">
        <v>62</v>
      </c>
      <c r="I349" s="2">
        <v>0</v>
      </c>
      <c r="J349" s="11">
        <v>1</v>
      </c>
      <c r="K349" s="11"/>
      <c r="L349" s="11"/>
      <c r="M349" s="11"/>
      <c r="N349" s="11"/>
      <c r="O349" s="2"/>
      <c r="P349" s="2"/>
      <c r="Q349" s="2"/>
      <c r="R349" s="2"/>
      <c r="S349" s="2"/>
      <c r="T349" s="2"/>
      <c r="U349" s="2"/>
      <c r="V349" s="2"/>
      <c r="W349" s="2"/>
      <c r="X349" s="2"/>
      <c r="Y349" s="2"/>
      <c r="Z349" s="2"/>
      <c r="AA349" s="26">
        <f t="shared" si="11"/>
        <v>1</v>
      </c>
      <c r="AB349" s="10">
        <f t="shared" si="10"/>
        <v>1</v>
      </c>
    </row>
    <row r="350" spans="2:28" ht="15.75" customHeight="1">
      <c r="B350" s="2" t="s">
        <v>1492</v>
      </c>
      <c r="C350" s="2" t="s">
        <v>1525</v>
      </c>
      <c r="D350" s="4" t="s">
        <v>1526</v>
      </c>
      <c r="E350" s="2" t="s">
        <v>1527</v>
      </c>
      <c r="F350" s="2">
        <v>3</v>
      </c>
      <c r="G350" s="2">
        <v>3</v>
      </c>
      <c r="H350" s="2" t="s">
        <v>62</v>
      </c>
      <c r="I350" s="2">
        <v>0</v>
      </c>
      <c r="J350" s="11">
        <v>1</v>
      </c>
      <c r="K350" s="11"/>
      <c r="L350" s="11"/>
      <c r="M350" s="11"/>
      <c r="N350" s="11"/>
      <c r="O350" s="2"/>
      <c r="P350" s="2"/>
      <c r="Q350" s="2"/>
      <c r="R350" s="2"/>
      <c r="S350" s="2"/>
      <c r="T350" s="2"/>
      <c r="U350" s="2"/>
      <c r="V350" s="2"/>
      <c r="W350" s="2"/>
      <c r="X350" s="2"/>
      <c r="Y350" s="2"/>
      <c r="Z350" s="2"/>
      <c r="AA350" s="26">
        <f t="shared" si="11"/>
        <v>1</v>
      </c>
      <c r="AB350" s="10">
        <f t="shared" si="10"/>
        <v>1</v>
      </c>
    </row>
    <row r="351" spans="2:28" ht="15.75" customHeight="1">
      <c r="B351" s="2" t="s">
        <v>1528</v>
      </c>
      <c r="C351" s="2" t="s">
        <v>1529</v>
      </c>
      <c r="D351" s="2" t="s">
        <v>1530</v>
      </c>
      <c r="E351" s="2" t="s">
        <v>1531</v>
      </c>
      <c r="F351" s="2">
        <v>1</v>
      </c>
      <c r="G351" s="2">
        <v>1</v>
      </c>
      <c r="H351" s="2" t="s">
        <v>62</v>
      </c>
      <c r="I351" s="2">
        <v>0</v>
      </c>
      <c r="J351" s="11">
        <v>1</v>
      </c>
      <c r="K351" s="11"/>
      <c r="L351" s="11"/>
      <c r="M351" s="11"/>
      <c r="N351" s="11"/>
      <c r="O351" s="2"/>
      <c r="P351" s="2"/>
      <c r="Q351" s="2"/>
      <c r="R351" s="2"/>
      <c r="S351" s="2"/>
      <c r="T351" s="2"/>
      <c r="U351" s="2"/>
      <c r="V351" s="2"/>
      <c r="W351" s="2"/>
      <c r="X351" s="2"/>
      <c r="Y351" s="2"/>
      <c r="Z351" s="2"/>
      <c r="AA351" s="26">
        <f t="shared" si="11"/>
        <v>1</v>
      </c>
      <c r="AB351" s="10">
        <f t="shared" si="10"/>
        <v>1</v>
      </c>
    </row>
    <row r="352" spans="2:28" ht="15.75" customHeight="1">
      <c r="B352" s="2" t="s">
        <v>1528</v>
      </c>
      <c r="C352" s="2" t="s">
        <v>1532</v>
      </c>
      <c r="D352" s="4" t="s">
        <v>1533</v>
      </c>
      <c r="E352" s="2" t="s">
        <v>1534</v>
      </c>
      <c r="F352" s="2">
        <v>1</v>
      </c>
      <c r="G352" s="2">
        <v>1</v>
      </c>
      <c r="H352" s="2" t="s">
        <v>67</v>
      </c>
      <c r="I352" s="2">
        <v>0</v>
      </c>
      <c r="J352" s="11"/>
      <c r="K352" s="11"/>
      <c r="L352" s="11">
        <v>1</v>
      </c>
      <c r="M352" s="11"/>
      <c r="N352" s="11"/>
      <c r="O352" s="2"/>
      <c r="P352" s="2"/>
      <c r="Q352" s="2"/>
      <c r="R352" s="2"/>
      <c r="S352" s="2"/>
      <c r="T352" s="2"/>
      <c r="U352" s="2"/>
      <c r="V352" s="2"/>
      <c r="W352" s="2"/>
      <c r="X352" s="2"/>
      <c r="Y352" s="2"/>
      <c r="Z352" s="2"/>
      <c r="AA352" s="26">
        <f t="shared" si="11"/>
        <v>1</v>
      </c>
      <c r="AB352" s="10">
        <f t="shared" si="10"/>
        <v>1</v>
      </c>
    </row>
    <row r="353" spans="2:28" ht="15.75" customHeight="1">
      <c r="B353" s="2" t="s">
        <v>1528</v>
      </c>
      <c r="C353" s="2" t="s">
        <v>1535</v>
      </c>
      <c r="D353" s="4" t="s">
        <v>1536</v>
      </c>
      <c r="E353" s="2" t="s">
        <v>1537</v>
      </c>
      <c r="F353" s="2">
        <v>1</v>
      </c>
      <c r="G353" s="2">
        <v>1</v>
      </c>
      <c r="H353" s="2" t="s">
        <v>62</v>
      </c>
      <c r="I353" s="2">
        <v>0</v>
      </c>
      <c r="J353" s="11"/>
      <c r="K353" s="11">
        <v>1</v>
      </c>
      <c r="L353" s="11"/>
      <c r="M353" s="11"/>
      <c r="N353" s="11"/>
      <c r="O353" s="2"/>
      <c r="P353" s="2"/>
      <c r="Q353" s="2"/>
      <c r="R353" s="2"/>
      <c r="S353" s="2"/>
      <c r="T353" s="2"/>
      <c r="U353" s="2"/>
      <c r="V353" s="2"/>
      <c r="W353" s="2"/>
      <c r="X353" s="2"/>
      <c r="Y353" s="2"/>
      <c r="Z353" s="2"/>
      <c r="AA353" s="26">
        <f t="shared" si="11"/>
        <v>1</v>
      </c>
      <c r="AB353" s="10">
        <f t="shared" si="10"/>
        <v>1</v>
      </c>
    </row>
    <row r="354" spans="2:28" ht="15.75" customHeight="1">
      <c r="B354" s="2" t="s">
        <v>1538</v>
      </c>
      <c r="C354" s="2" t="s">
        <v>1539</v>
      </c>
      <c r="D354" s="2" t="s">
        <v>1540</v>
      </c>
      <c r="E354" s="2" t="s">
        <v>1541</v>
      </c>
      <c r="F354" s="2">
        <v>1</v>
      </c>
      <c r="G354" s="2">
        <v>1</v>
      </c>
      <c r="H354" s="2" t="s">
        <v>67</v>
      </c>
      <c r="I354" s="2">
        <v>0</v>
      </c>
      <c r="J354" s="11"/>
      <c r="K354" s="11">
        <v>1</v>
      </c>
      <c r="L354" s="11"/>
      <c r="M354" s="11"/>
      <c r="N354" s="11"/>
      <c r="O354" s="2"/>
      <c r="P354" s="2"/>
      <c r="Q354" s="2"/>
      <c r="R354" s="2"/>
      <c r="S354" s="2"/>
      <c r="T354" s="2"/>
      <c r="U354" s="2"/>
      <c r="V354" s="2"/>
      <c r="W354" s="2"/>
      <c r="X354" s="2"/>
      <c r="Y354" s="2"/>
      <c r="Z354" s="2"/>
      <c r="AA354" s="26">
        <f t="shared" si="11"/>
        <v>1</v>
      </c>
      <c r="AB354" s="10">
        <f t="shared" si="10"/>
        <v>1</v>
      </c>
    </row>
    <row r="355" spans="2:28" ht="15.75" customHeight="1">
      <c r="B355" s="2" t="s">
        <v>1538</v>
      </c>
      <c r="C355" s="2" t="s">
        <v>1542</v>
      </c>
      <c r="D355" s="4" t="s">
        <v>1543</v>
      </c>
      <c r="E355" s="2" t="s">
        <v>1544</v>
      </c>
      <c r="F355" s="2">
        <v>2</v>
      </c>
      <c r="G355" s="2">
        <v>2</v>
      </c>
      <c r="H355" s="2" t="s">
        <v>67</v>
      </c>
      <c r="I355" s="2">
        <v>0</v>
      </c>
      <c r="J355" s="11">
        <v>1</v>
      </c>
      <c r="K355" s="11">
        <v>1</v>
      </c>
      <c r="L355" s="11"/>
      <c r="M355" s="11"/>
      <c r="N355" s="11"/>
      <c r="O355" s="2"/>
      <c r="P355" s="2"/>
      <c r="Q355" s="2"/>
      <c r="R355" s="2"/>
      <c r="S355" s="2"/>
      <c r="T355" s="2"/>
      <c r="U355" s="2"/>
      <c r="V355" s="2"/>
      <c r="W355" s="2"/>
      <c r="X355" s="2"/>
      <c r="Y355" s="2"/>
      <c r="Z355" s="2"/>
      <c r="AA355" s="26">
        <f t="shared" si="11"/>
        <v>2</v>
      </c>
      <c r="AB355" s="10">
        <f t="shared" si="10"/>
        <v>2</v>
      </c>
    </row>
    <row r="356" spans="2:28" ht="15.75" customHeight="1">
      <c r="B356" s="2" t="s">
        <v>411</v>
      </c>
      <c r="C356" s="2" t="s">
        <v>1545</v>
      </c>
      <c r="D356" s="2" t="s">
        <v>1546</v>
      </c>
      <c r="E356" s="2" t="s">
        <v>1547</v>
      </c>
      <c r="F356" s="2">
        <v>1</v>
      </c>
      <c r="G356" s="2">
        <v>0</v>
      </c>
      <c r="H356" s="2" t="s">
        <v>62</v>
      </c>
      <c r="I356" s="2">
        <v>0</v>
      </c>
      <c r="J356" s="11">
        <v>1</v>
      </c>
      <c r="K356" s="11"/>
      <c r="L356" s="11"/>
      <c r="M356" s="11"/>
      <c r="N356" s="11"/>
      <c r="O356" s="2"/>
      <c r="P356" s="2"/>
      <c r="Q356" s="2"/>
      <c r="R356" s="2"/>
      <c r="S356" s="2"/>
      <c r="T356" s="2"/>
      <c r="U356" s="2"/>
      <c r="V356" s="2"/>
      <c r="W356" s="2"/>
      <c r="X356" s="2"/>
      <c r="Y356" s="2"/>
      <c r="Z356" s="2"/>
      <c r="AA356" s="26">
        <f t="shared" si="11"/>
        <v>1</v>
      </c>
      <c r="AB356" s="10">
        <f t="shared" si="10"/>
        <v>1</v>
      </c>
    </row>
    <row r="357" spans="2:28" ht="15.75" customHeight="1">
      <c r="B357" s="2" t="s">
        <v>411</v>
      </c>
      <c r="C357" s="2" t="s">
        <v>1548</v>
      </c>
      <c r="D357" s="4" t="s">
        <v>1549</v>
      </c>
      <c r="E357" s="2" t="s">
        <v>1550</v>
      </c>
      <c r="F357" s="2">
        <v>1</v>
      </c>
      <c r="G357" s="2">
        <v>1</v>
      </c>
      <c r="H357" s="2" t="s">
        <v>67</v>
      </c>
      <c r="I357" s="2">
        <v>0</v>
      </c>
      <c r="J357" s="11">
        <v>1</v>
      </c>
      <c r="K357" s="11"/>
      <c r="L357" s="11"/>
      <c r="M357" s="11"/>
      <c r="N357" s="11"/>
      <c r="O357" s="2"/>
      <c r="P357" s="2"/>
      <c r="Q357" s="2"/>
      <c r="R357" s="2"/>
      <c r="S357" s="2"/>
      <c r="T357" s="2"/>
      <c r="U357" s="2"/>
      <c r="V357" s="2"/>
      <c r="W357" s="2"/>
      <c r="X357" s="2"/>
      <c r="Y357" s="2"/>
      <c r="Z357" s="2"/>
      <c r="AA357" s="26">
        <f t="shared" si="11"/>
        <v>1</v>
      </c>
      <c r="AB357" s="10">
        <f t="shared" si="10"/>
        <v>1</v>
      </c>
    </row>
    <row r="358" spans="2:28" ht="15.75" customHeight="1">
      <c r="B358" s="2" t="s">
        <v>1551</v>
      </c>
      <c r="C358" s="2" t="s">
        <v>1552</v>
      </c>
      <c r="D358" s="2" t="s">
        <v>1553</v>
      </c>
      <c r="E358" s="2" t="s">
        <v>1554</v>
      </c>
      <c r="F358" s="2">
        <v>2</v>
      </c>
      <c r="G358" s="2">
        <v>1</v>
      </c>
      <c r="H358" s="2" t="s">
        <v>62</v>
      </c>
      <c r="I358" s="2">
        <v>0</v>
      </c>
      <c r="J358" s="11">
        <v>1</v>
      </c>
      <c r="K358" s="11">
        <v>1</v>
      </c>
      <c r="L358" s="11"/>
      <c r="M358" s="11"/>
      <c r="N358" s="11"/>
      <c r="O358" s="2"/>
      <c r="P358" s="2"/>
      <c r="Q358" s="2"/>
      <c r="R358" s="2"/>
      <c r="S358" s="2"/>
      <c r="T358" s="2"/>
      <c r="U358" s="2"/>
      <c r="V358" s="2"/>
      <c r="W358" s="2"/>
      <c r="X358" s="2"/>
      <c r="Y358" s="2"/>
      <c r="Z358" s="2"/>
      <c r="AA358" s="26">
        <f t="shared" si="11"/>
        <v>2</v>
      </c>
      <c r="AB358" s="10">
        <f t="shared" si="10"/>
        <v>2</v>
      </c>
    </row>
    <row r="359" spans="2:28" ht="15.75" customHeight="1">
      <c r="B359" s="2" t="s">
        <v>1555</v>
      </c>
      <c r="C359" s="2" t="s">
        <v>1556</v>
      </c>
      <c r="D359" s="2" t="s">
        <v>1557</v>
      </c>
      <c r="E359" s="2" t="s">
        <v>1558</v>
      </c>
      <c r="F359" s="2">
        <v>1</v>
      </c>
      <c r="G359" s="2">
        <v>1</v>
      </c>
      <c r="H359" s="2" t="s">
        <v>62</v>
      </c>
      <c r="I359" s="2">
        <v>0</v>
      </c>
      <c r="J359" s="11"/>
      <c r="K359" s="11">
        <v>1</v>
      </c>
      <c r="L359" s="11"/>
      <c r="M359" s="11"/>
      <c r="N359" s="11"/>
      <c r="O359" s="2"/>
      <c r="P359" s="2"/>
      <c r="Q359" s="2"/>
      <c r="R359" s="2"/>
      <c r="S359" s="2"/>
      <c r="T359" s="2"/>
      <c r="U359" s="2"/>
      <c r="V359" s="2"/>
      <c r="W359" s="2"/>
      <c r="X359" s="2"/>
      <c r="Y359" s="2"/>
      <c r="Z359" s="2"/>
      <c r="AA359" s="26">
        <f t="shared" si="11"/>
        <v>1</v>
      </c>
      <c r="AB359" s="10">
        <f t="shared" si="10"/>
        <v>1</v>
      </c>
    </row>
    <row r="360" spans="2:28" ht="15.75" customHeight="1">
      <c r="B360" s="2" t="s">
        <v>265</v>
      </c>
      <c r="C360" s="2" t="s">
        <v>1559</v>
      </c>
      <c r="D360" s="2" t="s">
        <v>1560</v>
      </c>
      <c r="E360" s="2" t="s">
        <v>1561</v>
      </c>
      <c r="F360" s="2">
        <v>1</v>
      </c>
      <c r="G360" s="2">
        <v>1</v>
      </c>
      <c r="H360" s="2" t="s">
        <v>67</v>
      </c>
      <c r="I360" s="2">
        <v>0</v>
      </c>
      <c r="J360" s="11"/>
      <c r="K360" s="11">
        <v>1</v>
      </c>
      <c r="L360" s="11"/>
      <c r="M360" s="11"/>
      <c r="N360" s="11"/>
      <c r="O360" s="2"/>
      <c r="P360" s="2"/>
      <c r="Q360" s="2"/>
      <c r="R360" s="2"/>
      <c r="S360" s="2"/>
      <c r="T360" s="2"/>
      <c r="U360" s="2"/>
      <c r="V360" s="2"/>
      <c r="W360" s="2"/>
      <c r="X360" s="2"/>
      <c r="Y360" s="2"/>
      <c r="Z360" s="2"/>
      <c r="AA360" s="26">
        <f t="shared" si="11"/>
        <v>1</v>
      </c>
      <c r="AB360" s="10">
        <f t="shared" si="10"/>
        <v>1</v>
      </c>
    </row>
    <row r="361" spans="2:28" ht="15.75" customHeight="1">
      <c r="B361" s="2" t="s">
        <v>265</v>
      </c>
      <c r="C361" s="2" t="s">
        <v>1562</v>
      </c>
      <c r="D361" s="2" t="s">
        <v>1563</v>
      </c>
      <c r="E361" s="2" t="s">
        <v>1564</v>
      </c>
      <c r="F361" s="2">
        <v>1</v>
      </c>
      <c r="G361" s="2">
        <v>1</v>
      </c>
      <c r="H361" s="2" t="s">
        <v>67</v>
      </c>
      <c r="I361" s="2">
        <v>0</v>
      </c>
      <c r="J361" s="11"/>
      <c r="K361" s="11">
        <v>1</v>
      </c>
      <c r="L361" s="11"/>
      <c r="M361" s="11"/>
      <c r="N361" s="11"/>
      <c r="O361" s="2"/>
      <c r="P361" s="2"/>
      <c r="Q361" s="2"/>
      <c r="R361" s="2"/>
      <c r="S361" s="2"/>
      <c r="T361" s="2"/>
      <c r="U361" s="2"/>
      <c r="V361" s="2"/>
      <c r="W361" s="2"/>
      <c r="X361" s="2"/>
      <c r="Y361" s="2"/>
      <c r="Z361" s="2"/>
      <c r="AA361" s="26">
        <f t="shared" si="11"/>
        <v>1</v>
      </c>
      <c r="AB361" s="10">
        <f t="shared" si="10"/>
        <v>1</v>
      </c>
    </row>
    <row r="362" spans="2:28" ht="15.75" customHeight="1">
      <c r="B362" s="2" t="s">
        <v>265</v>
      </c>
      <c r="C362" s="2" t="s">
        <v>1565</v>
      </c>
      <c r="D362" s="4" t="s">
        <v>1566</v>
      </c>
      <c r="E362" s="2" t="s">
        <v>1567</v>
      </c>
      <c r="F362" s="2">
        <v>1</v>
      </c>
      <c r="G362" s="2">
        <v>1</v>
      </c>
      <c r="H362" s="2" t="s">
        <v>67</v>
      </c>
      <c r="I362" s="2">
        <v>0</v>
      </c>
      <c r="J362" s="11">
        <v>1</v>
      </c>
      <c r="K362" s="11"/>
      <c r="L362" s="11"/>
      <c r="M362" s="11"/>
      <c r="N362" s="11"/>
      <c r="O362" s="2"/>
      <c r="P362" s="2"/>
      <c r="Q362" s="2"/>
      <c r="R362" s="2"/>
      <c r="S362" s="2"/>
      <c r="T362" s="2"/>
      <c r="U362" s="2"/>
      <c r="V362" s="2"/>
      <c r="W362" s="2"/>
      <c r="X362" s="2"/>
      <c r="Y362" s="2"/>
      <c r="Z362" s="2"/>
      <c r="AA362" s="26">
        <f t="shared" si="11"/>
        <v>1</v>
      </c>
      <c r="AB362" s="10">
        <f t="shared" si="10"/>
        <v>1</v>
      </c>
    </row>
    <row r="363" spans="2:28" ht="15.75" customHeight="1">
      <c r="B363" s="2" t="s">
        <v>265</v>
      </c>
      <c r="C363" s="2" t="s">
        <v>1568</v>
      </c>
      <c r="D363" s="4" t="s">
        <v>1569</v>
      </c>
      <c r="E363" s="2" t="s">
        <v>1570</v>
      </c>
      <c r="F363" s="2">
        <v>1</v>
      </c>
      <c r="G363" s="2">
        <v>1</v>
      </c>
      <c r="H363" s="2" t="s">
        <v>67</v>
      </c>
      <c r="I363" s="2">
        <v>0</v>
      </c>
      <c r="J363" s="11">
        <v>1</v>
      </c>
      <c r="K363" s="11"/>
      <c r="L363" s="11"/>
      <c r="M363" s="11"/>
      <c r="N363" s="11"/>
      <c r="O363" s="2"/>
      <c r="P363" s="2"/>
      <c r="Q363" s="2"/>
      <c r="R363" s="2"/>
      <c r="S363" s="2"/>
      <c r="T363" s="2"/>
      <c r="U363" s="2"/>
      <c r="V363" s="2"/>
      <c r="W363" s="2"/>
      <c r="X363" s="2"/>
      <c r="Y363" s="2"/>
      <c r="Z363" s="2"/>
      <c r="AA363" s="26">
        <f t="shared" si="11"/>
        <v>1</v>
      </c>
      <c r="AB363" s="10">
        <f t="shared" si="10"/>
        <v>1</v>
      </c>
    </row>
    <row r="364" spans="2:28" ht="15.75" customHeight="1">
      <c r="B364" s="2" t="s">
        <v>416</v>
      </c>
      <c r="C364" s="2" t="s">
        <v>1571</v>
      </c>
      <c r="D364" s="2" t="s">
        <v>1572</v>
      </c>
      <c r="E364" s="2" t="s">
        <v>1573</v>
      </c>
      <c r="F364" s="2">
        <v>1</v>
      </c>
      <c r="G364" s="2">
        <v>1</v>
      </c>
      <c r="H364" s="2" t="s">
        <v>62</v>
      </c>
      <c r="I364" s="2">
        <v>0</v>
      </c>
      <c r="J364" s="11">
        <v>1</v>
      </c>
      <c r="K364" s="11"/>
      <c r="L364" s="11"/>
      <c r="M364" s="11"/>
      <c r="N364" s="11"/>
      <c r="O364" s="2"/>
      <c r="P364" s="2"/>
      <c r="Q364" s="2"/>
      <c r="R364" s="2"/>
      <c r="S364" s="2"/>
      <c r="T364" s="2"/>
      <c r="U364" s="2"/>
      <c r="V364" s="2"/>
      <c r="W364" s="2"/>
      <c r="X364" s="2"/>
      <c r="Y364" s="2"/>
      <c r="Z364" s="2"/>
      <c r="AA364" s="26">
        <f t="shared" si="11"/>
        <v>1</v>
      </c>
      <c r="AB364" s="10">
        <f t="shared" si="10"/>
        <v>1</v>
      </c>
    </row>
    <row r="365" spans="2:28" ht="15.75" customHeight="1">
      <c r="B365" s="2" t="s">
        <v>269</v>
      </c>
      <c r="C365" s="2" t="s">
        <v>1574</v>
      </c>
      <c r="D365" s="2" t="s">
        <v>1575</v>
      </c>
      <c r="E365" s="2" t="s">
        <v>1576</v>
      </c>
      <c r="F365" s="2">
        <v>1</v>
      </c>
      <c r="G365" s="2">
        <v>1</v>
      </c>
      <c r="H365" s="2" t="s">
        <v>62</v>
      </c>
      <c r="I365" s="2">
        <v>0</v>
      </c>
      <c r="J365" s="11"/>
      <c r="K365" s="11">
        <v>1</v>
      </c>
      <c r="L365" s="11"/>
      <c r="M365" s="11"/>
      <c r="N365" s="11"/>
      <c r="O365" s="2"/>
      <c r="P365" s="2"/>
      <c r="Q365" s="2"/>
      <c r="R365" s="2"/>
      <c r="S365" s="2"/>
      <c r="T365" s="2"/>
      <c r="U365" s="2"/>
      <c r="V365" s="2"/>
      <c r="W365" s="2"/>
      <c r="X365" s="2"/>
      <c r="Y365" s="2"/>
      <c r="Z365" s="2"/>
      <c r="AA365" s="26">
        <f t="shared" si="11"/>
        <v>1</v>
      </c>
      <c r="AB365" s="10">
        <f t="shared" si="10"/>
        <v>1</v>
      </c>
    </row>
    <row r="366" spans="2:28" ht="15.75" customHeight="1">
      <c r="B366" s="2" t="s">
        <v>269</v>
      </c>
      <c r="C366" s="2" t="s">
        <v>1577</v>
      </c>
      <c r="D366" s="2" t="s">
        <v>1578</v>
      </c>
      <c r="E366" s="2" t="s">
        <v>1579</v>
      </c>
      <c r="F366" s="2">
        <v>1</v>
      </c>
      <c r="G366" s="2">
        <v>1</v>
      </c>
      <c r="H366" s="2" t="s">
        <v>62</v>
      </c>
      <c r="I366" s="2">
        <v>0</v>
      </c>
      <c r="J366" s="11"/>
      <c r="K366" s="11">
        <v>1</v>
      </c>
      <c r="L366" s="11"/>
      <c r="M366" s="11"/>
      <c r="N366" s="11"/>
      <c r="O366" s="2"/>
      <c r="P366" s="2"/>
      <c r="Q366" s="2"/>
      <c r="R366" s="2"/>
      <c r="S366" s="2"/>
      <c r="T366" s="2"/>
      <c r="U366" s="2"/>
      <c r="V366" s="2"/>
      <c r="W366" s="2"/>
      <c r="X366" s="2"/>
      <c r="Y366" s="2"/>
      <c r="Z366" s="2"/>
      <c r="AA366" s="26">
        <f t="shared" si="11"/>
        <v>1</v>
      </c>
      <c r="AB366" s="10">
        <f t="shared" si="10"/>
        <v>1</v>
      </c>
    </row>
    <row r="367" spans="2:28" ht="15.75" customHeight="1">
      <c r="B367" s="2" t="s">
        <v>269</v>
      </c>
      <c r="C367" s="2" t="s">
        <v>1580</v>
      </c>
      <c r="D367" s="2" t="s">
        <v>1581</v>
      </c>
      <c r="E367" s="2" t="s">
        <v>1582</v>
      </c>
      <c r="F367" s="2">
        <v>1</v>
      </c>
      <c r="G367" s="2">
        <v>1</v>
      </c>
      <c r="H367" s="2" t="s">
        <v>67</v>
      </c>
      <c r="I367" s="2">
        <v>0</v>
      </c>
      <c r="J367" s="11"/>
      <c r="K367" s="11"/>
      <c r="L367" s="11">
        <v>1</v>
      </c>
      <c r="M367" s="11"/>
      <c r="N367" s="11"/>
      <c r="O367" s="2"/>
      <c r="P367" s="2"/>
      <c r="Q367" s="2"/>
      <c r="R367" s="2"/>
      <c r="S367" s="2"/>
      <c r="T367" s="2"/>
      <c r="U367" s="2"/>
      <c r="V367" s="2"/>
      <c r="W367" s="2"/>
      <c r="X367" s="2"/>
      <c r="Y367" s="2"/>
      <c r="Z367" s="2"/>
      <c r="AA367" s="26">
        <f t="shared" si="11"/>
        <v>1</v>
      </c>
      <c r="AB367" s="10">
        <f t="shared" si="10"/>
        <v>1</v>
      </c>
    </row>
    <row r="368" spans="2:28" ht="15.75" customHeight="1">
      <c r="B368" s="2" t="s">
        <v>269</v>
      </c>
      <c r="C368" s="2" t="s">
        <v>1583</v>
      </c>
      <c r="D368" s="2" t="s">
        <v>1584</v>
      </c>
      <c r="E368" s="2" t="s">
        <v>1585</v>
      </c>
      <c r="F368" s="2">
        <v>1</v>
      </c>
      <c r="G368" s="2">
        <v>1</v>
      </c>
      <c r="H368" s="2" t="s">
        <v>67</v>
      </c>
      <c r="I368" s="2">
        <v>0</v>
      </c>
      <c r="J368" s="11"/>
      <c r="K368" s="11"/>
      <c r="L368" s="11">
        <v>1</v>
      </c>
      <c r="M368" s="11"/>
      <c r="N368" s="11"/>
      <c r="O368" s="2"/>
      <c r="P368" s="2"/>
      <c r="Q368" s="2"/>
      <c r="R368" s="2"/>
      <c r="S368" s="2"/>
      <c r="T368" s="2"/>
      <c r="U368" s="2"/>
      <c r="V368" s="2"/>
      <c r="W368" s="2"/>
      <c r="X368" s="2"/>
      <c r="Y368" s="2"/>
      <c r="Z368" s="2"/>
      <c r="AA368" s="26">
        <f t="shared" si="11"/>
        <v>1</v>
      </c>
      <c r="AB368" s="10">
        <f t="shared" si="10"/>
        <v>1</v>
      </c>
    </row>
    <row r="369" spans="2:28" ht="15.75" customHeight="1">
      <c r="B369" s="2" t="s">
        <v>269</v>
      </c>
      <c r="C369" s="2" t="s">
        <v>1586</v>
      </c>
      <c r="D369" s="4" t="s">
        <v>1587</v>
      </c>
      <c r="E369" s="2" t="s">
        <v>1588</v>
      </c>
      <c r="F369" s="2">
        <v>1</v>
      </c>
      <c r="G369" s="2">
        <v>1</v>
      </c>
      <c r="H369" s="2" t="s">
        <v>62</v>
      </c>
      <c r="I369" s="2">
        <v>0</v>
      </c>
      <c r="J369" s="11"/>
      <c r="K369" s="11"/>
      <c r="L369" s="11">
        <v>1</v>
      </c>
      <c r="M369" s="11"/>
      <c r="N369" s="11"/>
      <c r="O369" s="2"/>
      <c r="P369" s="2"/>
      <c r="Q369" s="2"/>
      <c r="R369" s="2"/>
      <c r="S369" s="2"/>
      <c r="T369" s="2"/>
      <c r="U369" s="2"/>
      <c r="V369" s="2"/>
      <c r="W369" s="2"/>
      <c r="X369" s="2"/>
      <c r="Y369" s="2"/>
      <c r="Z369" s="2"/>
      <c r="AA369" s="26">
        <f t="shared" si="11"/>
        <v>1</v>
      </c>
      <c r="AB369" s="10">
        <f t="shared" si="10"/>
        <v>1</v>
      </c>
    </row>
    <row r="370" spans="2:28" ht="15.75" customHeight="1">
      <c r="B370" s="2" t="s">
        <v>269</v>
      </c>
      <c r="C370" s="2" t="s">
        <v>1589</v>
      </c>
      <c r="D370" s="2" t="s">
        <v>1590</v>
      </c>
      <c r="E370" s="2" t="s">
        <v>1591</v>
      </c>
      <c r="F370" s="2">
        <v>1</v>
      </c>
      <c r="G370" s="2">
        <v>1</v>
      </c>
      <c r="H370" s="2" t="s">
        <v>62</v>
      </c>
      <c r="I370" s="2">
        <v>0</v>
      </c>
      <c r="J370" s="11">
        <v>1</v>
      </c>
      <c r="K370" s="11"/>
      <c r="L370" s="11"/>
      <c r="M370" s="11"/>
      <c r="N370" s="11"/>
      <c r="O370" s="2"/>
      <c r="P370" s="2"/>
      <c r="Q370" s="2"/>
      <c r="R370" s="2"/>
      <c r="S370" s="2"/>
      <c r="T370" s="2"/>
      <c r="U370" s="2"/>
      <c r="V370" s="2"/>
      <c r="W370" s="2"/>
      <c r="X370" s="2"/>
      <c r="Y370" s="2"/>
      <c r="Z370" s="2"/>
      <c r="AA370" s="26">
        <f t="shared" si="11"/>
        <v>1</v>
      </c>
      <c r="AB370" s="10">
        <f t="shared" si="10"/>
        <v>1</v>
      </c>
    </row>
    <row r="371" spans="2:28" ht="15.75" customHeight="1">
      <c r="B371" s="2" t="s">
        <v>269</v>
      </c>
      <c r="C371" s="2" t="s">
        <v>1592</v>
      </c>
      <c r="D371" s="2" t="s">
        <v>1593</v>
      </c>
      <c r="E371" s="2" t="s">
        <v>1594</v>
      </c>
      <c r="F371" s="2">
        <v>4</v>
      </c>
      <c r="G371" s="2">
        <v>4</v>
      </c>
      <c r="H371" s="2" t="s">
        <v>75</v>
      </c>
      <c r="I371" s="2">
        <v>4</v>
      </c>
      <c r="J371" s="11"/>
      <c r="K371" s="11"/>
      <c r="L371" s="11"/>
      <c r="M371" s="11"/>
      <c r="N371" s="11"/>
      <c r="O371" s="2"/>
      <c r="P371" s="2"/>
      <c r="Q371" s="2"/>
      <c r="R371" s="2"/>
      <c r="S371" s="2"/>
      <c r="T371" s="2"/>
      <c r="U371" s="2"/>
      <c r="V371" s="2"/>
      <c r="W371" s="2"/>
      <c r="X371" s="2"/>
      <c r="Y371" s="2"/>
      <c r="Z371" s="2"/>
      <c r="AA371" s="26">
        <f t="shared" si="11"/>
        <v>4</v>
      </c>
      <c r="AB371" s="10">
        <f t="shared" si="10"/>
        <v>0</v>
      </c>
    </row>
    <row r="372" spans="2:28" ht="15.75" customHeight="1">
      <c r="B372" s="2" t="s">
        <v>269</v>
      </c>
      <c r="C372" s="2" t="s">
        <v>1595</v>
      </c>
      <c r="D372" s="2" t="s">
        <v>1596</v>
      </c>
      <c r="E372" s="2" t="s">
        <v>1597</v>
      </c>
      <c r="F372" s="2">
        <v>1</v>
      </c>
      <c r="G372" s="2">
        <v>1</v>
      </c>
      <c r="H372" s="2" t="s">
        <v>67</v>
      </c>
      <c r="I372" s="2">
        <v>0</v>
      </c>
      <c r="J372" s="11">
        <v>1</v>
      </c>
      <c r="K372" s="11"/>
      <c r="L372" s="11"/>
      <c r="M372" s="11"/>
      <c r="N372" s="11"/>
      <c r="O372" s="2"/>
      <c r="P372" s="2"/>
      <c r="Q372" s="2"/>
      <c r="R372" s="2"/>
      <c r="S372" s="2"/>
      <c r="T372" s="2"/>
      <c r="U372" s="2"/>
      <c r="V372" s="2"/>
      <c r="W372" s="2"/>
      <c r="X372" s="2"/>
      <c r="Y372" s="2"/>
      <c r="Z372" s="2"/>
      <c r="AA372" s="26">
        <f t="shared" si="11"/>
        <v>1</v>
      </c>
      <c r="AB372" s="10">
        <f t="shared" si="10"/>
        <v>1</v>
      </c>
    </row>
    <row r="373" spans="2:28" ht="15.75" customHeight="1">
      <c r="B373" s="2" t="s">
        <v>269</v>
      </c>
      <c r="C373" s="2" t="s">
        <v>1598</v>
      </c>
      <c r="D373" s="2" t="s">
        <v>1599</v>
      </c>
      <c r="E373" s="2" t="s">
        <v>1600</v>
      </c>
      <c r="F373" s="2">
        <v>1</v>
      </c>
      <c r="G373" s="2">
        <v>1</v>
      </c>
      <c r="H373" s="2" t="s">
        <v>62</v>
      </c>
      <c r="I373" s="2">
        <v>0</v>
      </c>
      <c r="J373" s="11">
        <v>1</v>
      </c>
      <c r="K373" s="11"/>
      <c r="L373" s="11"/>
      <c r="M373" s="11"/>
      <c r="N373" s="11"/>
      <c r="O373" s="2"/>
      <c r="P373" s="2"/>
      <c r="Q373" s="2"/>
      <c r="R373" s="2"/>
      <c r="S373" s="2"/>
      <c r="T373" s="2"/>
      <c r="U373" s="2"/>
      <c r="V373" s="2"/>
      <c r="W373" s="2"/>
      <c r="X373" s="2"/>
      <c r="Y373" s="2"/>
      <c r="Z373" s="2"/>
      <c r="AA373" s="26">
        <f t="shared" si="11"/>
        <v>1</v>
      </c>
      <c r="AB373" s="10">
        <f t="shared" si="10"/>
        <v>1</v>
      </c>
    </row>
    <row r="374" spans="2:28" ht="15.75" customHeight="1">
      <c r="B374" s="2" t="s">
        <v>269</v>
      </c>
      <c r="C374" s="2" t="s">
        <v>1601</v>
      </c>
      <c r="D374" s="2" t="s">
        <v>1602</v>
      </c>
      <c r="E374" s="2" t="s">
        <v>1603</v>
      </c>
      <c r="F374" s="2">
        <v>2</v>
      </c>
      <c r="G374" s="2">
        <v>2</v>
      </c>
      <c r="H374" s="2" t="s">
        <v>67</v>
      </c>
      <c r="I374" s="2">
        <v>0</v>
      </c>
      <c r="J374" s="11"/>
      <c r="K374" s="11">
        <v>1</v>
      </c>
      <c r="L374" s="11">
        <v>1</v>
      </c>
      <c r="M374" s="11"/>
      <c r="N374" s="11"/>
      <c r="O374" s="2"/>
      <c r="P374" s="2"/>
      <c r="Q374" s="2"/>
      <c r="R374" s="2"/>
      <c r="S374" s="2"/>
      <c r="T374" s="2"/>
      <c r="U374" s="2"/>
      <c r="V374" s="2"/>
      <c r="W374" s="2"/>
      <c r="X374" s="2"/>
      <c r="Y374" s="2"/>
      <c r="Z374" s="2"/>
      <c r="AA374" s="26">
        <f t="shared" si="11"/>
        <v>2</v>
      </c>
      <c r="AB374" s="10">
        <f t="shared" si="10"/>
        <v>2</v>
      </c>
    </row>
    <row r="375" spans="2:28" ht="15.75" customHeight="1">
      <c r="B375" s="2" t="s">
        <v>269</v>
      </c>
      <c r="C375" s="2" t="s">
        <v>1604</v>
      </c>
      <c r="D375" s="2" t="s">
        <v>1605</v>
      </c>
      <c r="E375" s="2" t="s">
        <v>1606</v>
      </c>
      <c r="F375" s="2">
        <v>1</v>
      </c>
      <c r="G375" s="2">
        <v>1</v>
      </c>
      <c r="H375" s="2" t="s">
        <v>62</v>
      </c>
      <c r="I375" s="2">
        <v>0</v>
      </c>
      <c r="J375" s="11"/>
      <c r="K375" s="11"/>
      <c r="L375" s="11">
        <v>1</v>
      </c>
      <c r="M375" s="11"/>
      <c r="N375" s="11"/>
      <c r="O375" s="2"/>
      <c r="P375" s="2"/>
      <c r="Q375" s="2"/>
      <c r="R375" s="2"/>
      <c r="S375" s="2"/>
      <c r="T375" s="2"/>
      <c r="U375" s="2"/>
      <c r="V375" s="2"/>
      <c r="W375" s="2"/>
      <c r="X375" s="2"/>
      <c r="Y375" s="2"/>
      <c r="Z375" s="2"/>
      <c r="AA375" s="26">
        <f t="shared" si="11"/>
        <v>1</v>
      </c>
      <c r="AB375" s="10">
        <f t="shared" si="10"/>
        <v>1</v>
      </c>
    </row>
    <row r="376" spans="2:28" ht="15.75" customHeight="1">
      <c r="B376" s="2" t="s">
        <v>269</v>
      </c>
      <c r="C376" s="2" t="s">
        <v>1607</v>
      </c>
      <c r="D376" s="4" t="s">
        <v>1608</v>
      </c>
      <c r="E376" s="2" t="s">
        <v>1609</v>
      </c>
      <c r="F376" s="2">
        <v>1</v>
      </c>
      <c r="G376" s="2">
        <v>1</v>
      </c>
      <c r="H376" s="2" t="s">
        <v>67</v>
      </c>
      <c r="I376" s="2">
        <v>0</v>
      </c>
      <c r="J376" s="11"/>
      <c r="K376" s="11"/>
      <c r="L376" s="11">
        <v>1</v>
      </c>
      <c r="M376" s="11"/>
      <c r="N376" s="11"/>
      <c r="O376" s="2"/>
      <c r="P376" s="2"/>
      <c r="Q376" s="2"/>
      <c r="R376" s="2"/>
      <c r="S376" s="2"/>
      <c r="T376" s="2"/>
      <c r="U376" s="2"/>
      <c r="V376" s="2"/>
      <c r="W376" s="2"/>
      <c r="X376" s="2"/>
      <c r="Y376" s="2"/>
      <c r="Z376" s="2"/>
      <c r="AA376" s="26">
        <f t="shared" si="11"/>
        <v>1</v>
      </c>
      <c r="AB376" s="10">
        <f t="shared" si="10"/>
        <v>1</v>
      </c>
    </row>
    <row r="377" spans="2:28" ht="15.75" customHeight="1">
      <c r="B377" s="2" t="s">
        <v>269</v>
      </c>
      <c r="C377" s="2" t="s">
        <v>1610</v>
      </c>
      <c r="D377" s="4" t="s">
        <v>1611</v>
      </c>
      <c r="E377" s="2" t="s">
        <v>1612</v>
      </c>
      <c r="F377" s="2">
        <v>1</v>
      </c>
      <c r="G377" s="2">
        <v>1</v>
      </c>
      <c r="H377" s="2" t="s">
        <v>67</v>
      </c>
      <c r="I377" s="2">
        <v>0</v>
      </c>
      <c r="J377" s="11">
        <v>1</v>
      </c>
      <c r="K377" s="11"/>
      <c r="L377" s="11"/>
      <c r="M377" s="11"/>
      <c r="N377" s="11"/>
      <c r="O377" s="2"/>
      <c r="P377" s="2"/>
      <c r="Q377" s="2"/>
      <c r="R377" s="2"/>
      <c r="S377" s="2"/>
      <c r="T377" s="2"/>
      <c r="U377" s="2"/>
      <c r="V377" s="2"/>
      <c r="W377" s="2"/>
      <c r="X377" s="2"/>
      <c r="Y377" s="2"/>
      <c r="Z377" s="2"/>
      <c r="AA377" s="26">
        <f t="shared" si="11"/>
        <v>1</v>
      </c>
      <c r="AB377" s="10">
        <f t="shared" si="10"/>
        <v>1</v>
      </c>
    </row>
    <row r="378" spans="2:28" ht="15.75" customHeight="1">
      <c r="B378" s="2" t="s">
        <v>269</v>
      </c>
      <c r="C378" s="2" t="s">
        <v>1613</v>
      </c>
      <c r="D378" s="4" t="s">
        <v>1614</v>
      </c>
      <c r="E378" s="2" t="s">
        <v>1615</v>
      </c>
      <c r="F378" s="2">
        <v>1</v>
      </c>
      <c r="G378" s="2">
        <v>1</v>
      </c>
      <c r="H378" s="2" t="s">
        <v>62</v>
      </c>
      <c r="I378" s="2">
        <v>0</v>
      </c>
      <c r="J378" s="11">
        <v>1</v>
      </c>
      <c r="K378" s="11"/>
      <c r="L378" s="11"/>
      <c r="M378" s="11"/>
      <c r="N378" s="11"/>
      <c r="O378" s="2"/>
      <c r="P378" s="2"/>
      <c r="Q378" s="2"/>
      <c r="R378" s="2"/>
      <c r="S378" s="2"/>
      <c r="T378" s="2"/>
      <c r="U378" s="2"/>
      <c r="V378" s="2"/>
      <c r="W378" s="2"/>
      <c r="X378" s="2"/>
      <c r="Y378" s="2"/>
      <c r="Z378" s="2"/>
      <c r="AA378" s="26">
        <f t="shared" si="11"/>
        <v>1</v>
      </c>
      <c r="AB378" s="10">
        <f t="shared" si="10"/>
        <v>1</v>
      </c>
    </row>
    <row r="379" spans="2:28" ht="15.75" customHeight="1">
      <c r="B379" s="2" t="s">
        <v>269</v>
      </c>
      <c r="C379" s="2" t="s">
        <v>1616</v>
      </c>
      <c r="D379" s="4" t="s">
        <v>1617</v>
      </c>
      <c r="E379" s="2" t="s">
        <v>1618</v>
      </c>
      <c r="F379" s="2">
        <v>1</v>
      </c>
      <c r="G379" s="2">
        <v>1</v>
      </c>
      <c r="H379" s="2" t="s">
        <v>62</v>
      </c>
      <c r="I379" s="2">
        <v>0</v>
      </c>
      <c r="J379" s="11">
        <v>1</v>
      </c>
      <c r="K379" s="11"/>
      <c r="L379" s="11"/>
      <c r="M379" s="11"/>
      <c r="N379" s="11"/>
      <c r="O379" s="2"/>
      <c r="P379" s="2"/>
      <c r="Q379" s="2"/>
      <c r="R379" s="2"/>
      <c r="S379" s="2"/>
      <c r="T379" s="2"/>
      <c r="U379" s="2"/>
      <c r="V379" s="2"/>
      <c r="W379" s="2"/>
      <c r="X379" s="2"/>
      <c r="Y379" s="2"/>
      <c r="Z379" s="2"/>
      <c r="AA379" s="26">
        <f t="shared" si="11"/>
        <v>1</v>
      </c>
      <c r="AB379" s="10">
        <f t="shared" si="10"/>
        <v>1</v>
      </c>
    </row>
    <row r="380" spans="2:28" ht="15.75" customHeight="1">
      <c r="B380" s="2" t="s">
        <v>104</v>
      </c>
      <c r="C380" s="2" t="s">
        <v>1619</v>
      </c>
      <c r="D380" s="2" t="s">
        <v>1620</v>
      </c>
      <c r="E380" s="2" t="s">
        <v>1621</v>
      </c>
      <c r="F380" s="2">
        <v>2</v>
      </c>
      <c r="G380" s="2">
        <v>2</v>
      </c>
      <c r="H380" s="2" t="s">
        <v>62</v>
      </c>
      <c r="I380" s="2">
        <v>0</v>
      </c>
      <c r="J380" s="11"/>
      <c r="K380" s="11">
        <v>1</v>
      </c>
      <c r="L380" s="11">
        <v>1</v>
      </c>
      <c r="M380" s="11"/>
      <c r="N380" s="11"/>
      <c r="O380" s="2"/>
      <c r="P380" s="2"/>
      <c r="Q380" s="2"/>
      <c r="R380" s="2"/>
      <c r="S380" s="2"/>
      <c r="T380" s="2"/>
      <c r="U380" s="2"/>
      <c r="V380" s="2"/>
      <c r="W380" s="2"/>
      <c r="X380" s="2"/>
      <c r="Y380" s="2"/>
      <c r="Z380" s="2"/>
      <c r="AA380" s="26">
        <f t="shared" si="11"/>
        <v>2</v>
      </c>
      <c r="AB380" s="10">
        <f t="shared" si="10"/>
        <v>2</v>
      </c>
    </row>
    <row r="381" spans="2:28" ht="15.75" customHeight="1">
      <c r="B381" s="2" t="s">
        <v>104</v>
      </c>
      <c r="C381" s="2" t="s">
        <v>1622</v>
      </c>
      <c r="D381" s="2" t="s">
        <v>1623</v>
      </c>
      <c r="E381" s="2" t="s">
        <v>1624</v>
      </c>
      <c r="F381" s="2">
        <v>1</v>
      </c>
      <c r="G381" s="2">
        <v>1</v>
      </c>
      <c r="H381" s="2" t="s">
        <v>62</v>
      </c>
      <c r="I381" s="2">
        <v>0</v>
      </c>
      <c r="J381" s="11">
        <v>1</v>
      </c>
      <c r="K381" s="11"/>
      <c r="L381" s="11"/>
      <c r="M381" s="11"/>
      <c r="N381" s="11"/>
      <c r="O381" s="2"/>
      <c r="P381" s="2"/>
      <c r="Q381" s="2"/>
      <c r="R381" s="2"/>
      <c r="S381" s="2"/>
      <c r="T381" s="2"/>
      <c r="U381" s="2"/>
      <c r="V381" s="2"/>
      <c r="W381" s="2"/>
      <c r="X381" s="2"/>
      <c r="Y381" s="2"/>
      <c r="Z381" s="2"/>
      <c r="AA381" s="26">
        <f t="shared" si="11"/>
        <v>1</v>
      </c>
      <c r="AB381" s="10">
        <f t="shared" si="10"/>
        <v>1</v>
      </c>
    </row>
    <row r="382" spans="2:28" ht="15.75" customHeight="1">
      <c r="B382" s="2" t="s">
        <v>104</v>
      </c>
      <c r="C382" s="2" t="s">
        <v>1625</v>
      </c>
      <c r="D382" s="2" t="s">
        <v>1626</v>
      </c>
      <c r="E382" s="2" t="s">
        <v>1627</v>
      </c>
      <c r="F382" s="2">
        <v>1</v>
      </c>
      <c r="G382" s="2">
        <v>1</v>
      </c>
      <c r="H382" s="2" t="s">
        <v>62</v>
      </c>
      <c r="I382" s="2">
        <v>0</v>
      </c>
      <c r="J382" s="11">
        <v>1</v>
      </c>
      <c r="K382" s="11"/>
      <c r="L382" s="11"/>
      <c r="M382" s="11"/>
      <c r="N382" s="11"/>
      <c r="O382" s="2"/>
      <c r="P382" s="2"/>
      <c r="Q382" s="2"/>
      <c r="R382" s="2"/>
      <c r="S382" s="2"/>
      <c r="T382" s="2"/>
      <c r="U382" s="2"/>
      <c r="V382" s="2"/>
      <c r="W382" s="2"/>
      <c r="X382" s="2"/>
      <c r="Y382" s="2"/>
      <c r="Z382" s="2"/>
      <c r="AA382" s="26">
        <f t="shared" si="11"/>
        <v>1</v>
      </c>
      <c r="AB382" s="10">
        <f t="shared" si="10"/>
        <v>1</v>
      </c>
    </row>
    <row r="383" spans="2:28" ht="15.75" customHeight="1">
      <c r="B383" s="2" t="s">
        <v>104</v>
      </c>
      <c r="C383" s="2" t="s">
        <v>1628</v>
      </c>
      <c r="D383" s="2" t="s">
        <v>1629</v>
      </c>
      <c r="E383" s="2" t="s">
        <v>1630</v>
      </c>
      <c r="F383" s="2">
        <v>2</v>
      </c>
      <c r="G383" s="2">
        <v>1</v>
      </c>
      <c r="H383" s="2" t="s">
        <v>67</v>
      </c>
      <c r="I383" s="2">
        <v>0</v>
      </c>
      <c r="J383" s="11"/>
      <c r="K383" s="11">
        <v>1</v>
      </c>
      <c r="L383" s="11"/>
      <c r="M383" s="11"/>
      <c r="N383" s="11"/>
      <c r="O383" s="2"/>
      <c r="P383" s="2"/>
      <c r="Q383" s="2"/>
      <c r="R383" s="2"/>
      <c r="S383" s="2"/>
      <c r="T383" s="2"/>
      <c r="U383" s="2"/>
      <c r="V383" s="2"/>
      <c r="W383" s="2"/>
      <c r="X383" s="2"/>
      <c r="Y383" s="2"/>
      <c r="Z383" s="2"/>
      <c r="AA383" s="26">
        <f t="shared" si="11"/>
        <v>1</v>
      </c>
      <c r="AB383" s="10">
        <f t="shared" si="10"/>
        <v>1</v>
      </c>
    </row>
    <row r="384" spans="2:28" ht="15.75" customHeight="1">
      <c r="B384" s="2" t="s">
        <v>104</v>
      </c>
      <c r="C384" s="2" t="s">
        <v>1631</v>
      </c>
      <c r="D384" s="2" t="s">
        <v>1632</v>
      </c>
      <c r="E384" s="2" t="s">
        <v>1633</v>
      </c>
      <c r="F384" s="2">
        <v>1</v>
      </c>
      <c r="G384" s="2">
        <v>1</v>
      </c>
      <c r="H384" s="2" t="s">
        <v>62</v>
      </c>
      <c r="I384" s="2">
        <v>0</v>
      </c>
      <c r="J384" s="11">
        <v>1</v>
      </c>
      <c r="K384" s="11"/>
      <c r="L384" s="11"/>
      <c r="M384" s="11"/>
      <c r="N384" s="11"/>
      <c r="O384" s="2"/>
      <c r="P384" s="2"/>
      <c r="Q384" s="2"/>
      <c r="R384" s="2"/>
      <c r="S384" s="2"/>
      <c r="T384" s="2"/>
      <c r="U384" s="2"/>
      <c r="V384" s="2"/>
      <c r="W384" s="2"/>
      <c r="X384" s="2"/>
      <c r="Y384" s="2"/>
      <c r="Z384" s="2"/>
      <c r="AA384" s="26">
        <f t="shared" si="11"/>
        <v>1</v>
      </c>
      <c r="AB384" s="10">
        <f t="shared" si="10"/>
        <v>1</v>
      </c>
    </row>
    <row r="385" spans="2:28" ht="15.75" customHeight="1">
      <c r="B385" s="2" t="s">
        <v>104</v>
      </c>
      <c r="C385" s="2" t="s">
        <v>1634</v>
      </c>
      <c r="D385" s="2" t="s">
        <v>1635</v>
      </c>
      <c r="E385" s="2" t="s">
        <v>1636</v>
      </c>
      <c r="F385" s="2">
        <v>2</v>
      </c>
      <c r="G385" s="2">
        <v>2</v>
      </c>
      <c r="H385" s="2" t="s">
        <v>75</v>
      </c>
      <c r="I385" s="2">
        <v>1</v>
      </c>
      <c r="J385" s="11"/>
      <c r="K385" s="11"/>
      <c r="L385" s="11"/>
      <c r="M385" s="11"/>
      <c r="N385" s="11"/>
      <c r="O385" s="2"/>
      <c r="P385" s="2"/>
      <c r="Q385" s="2"/>
      <c r="R385" s="2"/>
      <c r="S385" s="2"/>
      <c r="T385" s="2"/>
      <c r="U385" s="2"/>
      <c r="V385" s="2"/>
      <c r="W385" s="2"/>
      <c r="X385" s="2"/>
      <c r="Y385" s="2"/>
      <c r="Z385" s="2"/>
      <c r="AA385" s="26">
        <f t="shared" si="11"/>
        <v>1</v>
      </c>
      <c r="AB385" s="10">
        <f t="shared" si="10"/>
        <v>0</v>
      </c>
    </row>
    <row r="386" spans="2:28" ht="15.75" customHeight="1">
      <c r="B386" s="2" t="s">
        <v>104</v>
      </c>
      <c r="C386" s="2" t="s">
        <v>1637</v>
      </c>
      <c r="D386" s="2" t="s">
        <v>1632</v>
      </c>
      <c r="E386" s="2" t="s">
        <v>1638</v>
      </c>
      <c r="F386" s="2">
        <v>1</v>
      </c>
      <c r="G386" s="2">
        <v>1</v>
      </c>
      <c r="H386" s="2" t="s">
        <v>62</v>
      </c>
      <c r="I386" s="2">
        <v>0</v>
      </c>
      <c r="J386" s="11"/>
      <c r="K386" s="11">
        <v>1</v>
      </c>
      <c r="L386" s="11"/>
      <c r="M386" s="11"/>
      <c r="N386" s="11"/>
      <c r="O386" s="2"/>
      <c r="P386" s="2"/>
      <c r="Q386" s="2"/>
      <c r="R386" s="2"/>
      <c r="S386" s="2"/>
      <c r="T386" s="2"/>
      <c r="U386" s="2"/>
      <c r="V386" s="2"/>
      <c r="W386" s="2"/>
      <c r="X386" s="2"/>
      <c r="Y386" s="2"/>
      <c r="Z386" s="2"/>
      <c r="AA386" s="26">
        <f t="shared" si="11"/>
        <v>1</v>
      </c>
      <c r="AB386" s="10">
        <f t="shared" ref="AB386:AB449" si="12">SUM(J386:N386)</f>
        <v>1</v>
      </c>
    </row>
    <row r="387" spans="2:28" ht="15.75" customHeight="1">
      <c r="B387" s="2" t="s">
        <v>104</v>
      </c>
      <c r="C387" s="2" t="s">
        <v>1639</v>
      </c>
      <c r="D387" s="2" t="s">
        <v>1640</v>
      </c>
      <c r="E387" s="2" t="s">
        <v>1641</v>
      </c>
      <c r="F387" s="2">
        <v>1</v>
      </c>
      <c r="G387" s="2">
        <v>1</v>
      </c>
      <c r="H387" s="2" t="s">
        <v>67</v>
      </c>
      <c r="I387" s="2">
        <v>0</v>
      </c>
      <c r="J387" s="11">
        <v>1</v>
      </c>
      <c r="K387" s="11"/>
      <c r="L387" s="11"/>
      <c r="M387" s="11"/>
      <c r="N387" s="11"/>
      <c r="O387" s="2"/>
      <c r="P387" s="2"/>
      <c r="Q387" s="2"/>
      <c r="R387" s="2"/>
      <c r="S387" s="2"/>
      <c r="T387" s="2"/>
      <c r="U387" s="2"/>
      <c r="V387" s="2"/>
      <c r="W387" s="2"/>
      <c r="X387" s="2"/>
      <c r="Y387" s="2"/>
      <c r="Z387" s="2"/>
      <c r="AA387" s="26">
        <f t="shared" ref="AA387:AA428" si="13">SUM(I387:Y387)</f>
        <v>1</v>
      </c>
      <c r="AB387" s="10">
        <f t="shared" si="12"/>
        <v>1</v>
      </c>
    </row>
    <row r="388" spans="2:28" ht="15.75" customHeight="1">
      <c r="B388" s="2" t="s">
        <v>104</v>
      </c>
      <c r="C388" s="2" t="s">
        <v>1642</v>
      </c>
      <c r="D388" s="2" t="s">
        <v>1643</v>
      </c>
      <c r="E388" s="2" t="s">
        <v>1644</v>
      </c>
      <c r="F388" s="2">
        <v>2</v>
      </c>
      <c r="G388" s="2">
        <v>2</v>
      </c>
      <c r="H388" s="2" t="s">
        <v>75</v>
      </c>
      <c r="I388" s="2">
        <v>2</v>
      </c>
      <c r="J388" s="11"/>
      <c r="K388" s="11"/>
      <c r="L388" s="11"/>
      <c r="M388" s="11"/>
      <c r="N388" s="11"/>
      <c r="O388" s="2"/>
      <c r="P388" s="2"/>
      <c r="Q388" s="2"/>
      <c r="R388" s="2"/>
      <c r="S388" s="2"/>
      <c r="T388" s="2"/>
      <c r="U388" s="2"/>
      <c r="V388" s="2"/>
      <c r="W388" s="2"/>
      <c r="X388" s="2"/>
      <c r="Y388" s="2"/>
      <c r="Z388" s="2"/>
      <c r="AA388" s="26">
        <f t="shared" si="13"/>
        <v>2</v>
      </c>
      <c r="AB388" s="10">
        <f t="shared" si="12"/>
        <v>0</v>
      </c>
    </row>
    <row r="389" spans="2:28" ht="15.75" customHeight="1">
      <c r="B389" s="2" t="s">
        <v>104</v>
      </c>
      <c r="C389" s="2" t="s">
        <v>1645</v>
      </c>
      <c r="D389" s="2" t="s">
        <v>1629</v>
      </c>
      <c r="E389" s="2" t="s">
        <v>1646</v>
      </c>
      <c r="F389" s="2">
        <v>2</v>
      </c>
      <c r="G389" s="2">
        <v>1</v>
      </c>
      <c r="H389" s="2" t="s">
        <v>67</v>
      </c>
      <c r="I389" s="2">
        <v>0</v>
      </c>
      <c r="J389" s="11"/>
      <c r="K389" s="11">
        <v>1</v>
      </c>
      <c r="L389" s="11">
        <v>1</v>
      </c>
      <c r="M389" s="11"/>
      <c r="N389" s="11"/>
      <c r="O389" s="2"/>
      <c r="P389" s="2"/>
      <c r="Q389" s="2"/>
      <c r="R389" s="2"/>
      <c r="S389" s="2"/>
      <c r="T389" s="2"/>
      <c r="U389" s="2"/>
      <c r="V389" s="2"/>
      <c r="W389" s="2"/>
      <c r="X389" s="2"/>
      <c r="Y389" s="2"/>
      <c r="Z389" s="2"/>
      <c r="AA389" s="26">
        <f t="shared" si="13"/>
        <v>2</v>
      </c>
      <c r="AB389" s="10">
        <f t="shared" si="12"/>
        <v>2</v>
      </c>
    </row>
    <row r="390" spans="2:28" ht="15.75" customHeight="1">
      <c r="B390" s="2" t="s">
        <v>104</v>
      </c>
      <c r="C390" s="2" t="s">
        <v>1647</v>
      </c>
      <c r="D390" s="4" t="s">
        <v>1648</v>
      </c>
      <c r="E390" s="2" t="s">
        <v>1649</v>
      </c>
      <c r="F390" s="2">
        <v>1</v>
      </c>
      <c r="G390" s="2">
        <v>1</v>
      </c>
      <c r="H390" s="2" t="s">
        <v>67</v>
      </c>
      <c r="I390" s="2">
        <v>0</v>
      </c>
      <c r="J390" s="11"/>
      <c r="K390" s="11"/>
      <c r="L390" s="11">
        <v>1</v>
      </c>
      <c r="M390" s="11"/>
      <c r="N390" s="11"/>
      <c r="O390" s="2"/>
      <c r="P390" s="2"/>
      <c r="Q390" s="2"/>
      <c r="R390" s="2"/>
      <c r="S390" s="2"/>
      <c r="T390" s="2"/>
      <c r="U390" s="2"/>
      <c r="V390" s="2"/>
      <c r="W390" s="2"/>
      <c r="X390" s="2"/>
      <c r="Y390" s="2"/>
      <c r="Z390" s="2"/>
      <c r="AA390" s="26">
        <f t="shared" si="13"/>
        <v>1</v>
      </c>
      <c r="AB390" s="10">
        <f t="shared" si="12"/>
        <v>1</v>
      </c>
    </row>
    <row r="391" spans="2:28" ht="15.75" customHeight="1">
      <c r="B391" s="2" t="s">
        <v>104</v>
      </c>
      <c r="C391" s="2" t="s">
        <v>1650</v>
      </c>
      <c r="D391" s="4" t="s">
        <v>1651</v>
      </c>
      <c r="E391" s="2" t="s">
        <v>1652</v>
      </c>
      <c r="F391" s="2">
        <v>1</v>
      </c>
      <c r="G391" s="2">
        <v>1</v>
      </c>
      <c r="H391" s="2" t="s">
        <v>67</v>
      </c>
      <c r="I391" s="2">
        <v>0</v>
      </c>
      <c r="J391" s="11"/>
      <c r="K391" s="11"/>
      <c r="L391" s="11">
        <v>1</v>
      </c>
      <c r="M391" s="11"/>
      <c r="N391" s="11"/>
      <c r="O391" s="2"/>
      <c r="P391" s="2"/>
      <c r="Q391" s="2"/>
      <c r="R391" s="2"/>
      <c r="S391" s="2"/>
      <c r="T391" s="2"/>
      <c r="U391" s="2"/>
      <c r="V391" s="2"/>
      <c r="W391" s="2"/>
      <c r="X391" s="2"/>
      <c r="Y391" s="2"/>
      <c r="Z391" s="2"/>
      <c r="AA391" s="26">
        <f t="shared" si="13"/>
        <v>1</v>
      </c>
      <c r="AB391" s="10">
        <f t="shared" si="12"/>
        <v>1</v>
      </c>
    </row>
    <row r="392" spans="2:28" ht="15.75" customHeight="1">
      <c r="B392" s="2" t="s">
        <v>104</v>
      </c>
      <c r="C392" s="2" t="s">
        <v>1653</v>
      </c>
      <c r="D392" s="4" t="s">
        <v>1654</v>
      </c>
      <c r="E392" s="2" t="s">
        <v>1655</v>
      </c>
      <c r="F392" s="2">
        <v>4</v>
      </c>
      <c r="G392" s="2">
        <v>4</v>
      </c>
      <c r="H392" s="2" t="s">
        <v>62</v>
      </c>
      <c r="I392" s="2">
        <v>2</v>
      </c>
      <c r="J392" s="11">
        <v>1</v>
      </c>
      <c r="K392" s="11">
        <v>1</v>
      </c>
      <c r="L392" s="11"/>
      <c r="M392" s="11"/>
      <c r="N392" s="11"/>
      <c r="O392" s="2"/>
      <c r="P392" s="2"/>
      <c r="Q392" s="2"/>
      <c r="R392" s="2"/>
      <c r="S392" s="2"/>
      <c r="T392" s="2"/>
      <c r="U392" s="2"/>
      <c r="V392" s="2"/>
      <c r="W392" s="2"/>
      <c r="X392" s="2"/>
      <c r="Y392" s="2"/>
      <c r="Z392" s="2"/>
      <c r="AA392" s="26">
        <f t="shared" si="13"/>
        <v>4</v>
      </c>
      <c r="AB392" s="10">
        <f t="shared" si="12"/>
        <v>2</v>
      </c>
    </row>
    <row r="393" spans="2:28" ht="15.75" customHeight="1">
      <c r="B393" s="2" t="s">
        <v>104</v>
      </c>
      <c r="C393" s="2" t="s">
        <v>1656</v>
      </c>
      <c r="D393" s="4" t="s">
        <v>1657</v>
      </c>
      <c r="E393" s="2" t="s">
        <v>954</v>
      </c>
      <c r="F393" s="2">
        <v>1</v>
      </c>
      <c r="G393" s="2">
        <v>1</v>
      </c>
      <c r="H393" s="2" t="s">
        <v>67</v>
      </c>
      <c r="I393" s="2">
        <v>0</v>
      </c>
      <c r="J393" s="11">
        <v>1</v>
      </c>
      <c r="K393" s="11"/>
      <c r="L393" s="11"/>
      <c r="M393" s="11"/>
      <c r="N393" s="11"/>
      <c r="O393" s="2"/>
      <c r="P393" s="2"/>
      <c r="Q393" s="2"/>
      <c r="R393" s="2"/>
      <c r="S393" s="2"/>
      <c r="T393" s="2"/>
      <c r="U393" s="2"/>
      <c r="V393" s="2"/>
      <c r="W393" s="2"/>
      <c r="X393" s="2"/>
      <c r="Y393" s="2"/>
      <c r="Z393" s="2"/>
      <c r="AA393" s="26">
        <f t="shared" si="13"/>
        <v>1</v>
      </c>
      <c r="AB393" s="10">
        <f t="shared" si="12"/>
        <v>1</v>
      </c>
    </row>
    <row r="394" spans="2:28" ht="15.75" customHeight="1">
      <c r="B394" s="2" t="s">
        <v>104</v>
      </c>
      <c r="C394" s="2" t="s">
        <v>1658</v>
      </c>
      <c r="D394" s="4" t="s">
        <v>1659</v>
      </c>
      <c r="E394" s="2" t="s">
        <v>1660</v>
      </c>
      <c r="F394" s="2">
        <v>1</v>
      </c>
      <c r="G394" s="2">
        <v>1</v>
      </c>
      <c r="H394" s="2" t="s">
        <v>67</v>
      </c>
      <c r="I394" s="2">
        <v>0</v>
      </c>
      <c r="J394" s="11">
        <v>1</v>
      </c>
      <c r="K394" s="11"/>
      <c r="L394" s="11"/>
      <c r="M394" s="11"/>
      <c r="N394" s="11"/>
      <c r="O394" s="2"/>
      <c r="P394" s="2"/>
      <c r="Q394" s="2"/>
      <c r="R394" s="2"/>
      <c r="S394" s="2"/>
      <c r="T394" s="2"/>
      <c r="U394" s="2"/>
      <c r="V394" s="2"/>
      <c r="W394" s="2"/>
      <c r="X394" s="2"/>
      <c r="Y394" s="2"/>
      <c r="Z394" s="2"/>
      <c r="AA394" s="26">
        <f t="shared" si="13"/>
        <v>1</v>
      </c>
      <c r="AB394" s="10">
        <f t="shared" si="12"/>
        <v>1</v>
      </c>
    </row>
    <row r="395" spans="2:28" ht="15.75" customHeight="1">
      <c r="B395" s="2" t="s">
        <v>104</v>
      </c>
      <c r="C395" s="2" t="s">
        <v>1661</v>
      </c>
      <c r="D395" s="4" t="s">
        <v>1662</v>
      </c>
      <c r="E395" s="2" t="s">
        <v>1663</v>
      </c>
      <c r="F395" s="2">
        <v>2</v>
      </c>
      <c r="G395" s="2">
        <v>1</v>
      </c>
      <c r="H395" s="2" t="s">
        <v>67</v>
      </c>
      <c r="I395" s="2">
        <v>0</v>
      </c>
      <c r="J395" s="11">
        <v>1</v>
      </c>
      <c r="K395" s="11">
        <v>1</v>
      </c>
      <c r="L395" s="11"/>
      <c r="M395" s="11"/>
      <c r="N395" s="11"/>
      <c r="O395" s="2"/>
      <c r="P395" s="2"/>
      <c r="Q395" s="2"/>
      <c r="R395" s="2"/>
      <c r="S395" s="2"/>
      <c r="T395" s="2"/>
      <c r="U395" s="2"/>
      <c r="V395" s="2"/>
      <c r="W395" s="2"/>
      <c r="X395" s="2"/>
      <c r="Y395" s="2"/>
      <c r="Z395" s="2"/>
      <c r="AA395" s="26">
        <f t="shared" si="13"/>
        <v>2</v>
      </c>
      <c r="AB395" s="10">
        <f t="shared" si="12"/>
        <v>2</v>
      </c>
    </row>
    <row r="396" spans="2:28" ht="15.75" customHeight="1">
      <c r="B396" s="2" t="s">
        <v>423</v>
      </c>
      <c r="C396" s="2" t="s">
        <v>1664</v>
      </c>
      <c r="D396" s="2" t="s">
        <v>1665</v>
      </c>
      <c r="E396" s="2" t="s">
        <v>1666</v>
      </c>
      <c r="F396" s="2">
        <v>1</v>
      </c>
      <c r="G396" s="2">
        <v>1</v>
      </c>
      <c r="H396" s="2" t="s">
        <v>75</v>
      </c>
      <c r="I396" s="2">
        <v>1</v>
      </c>
      <c r="J396" s="11"/>
      <c r="K396" s="11"/>
      <c r="L396" s="11"/>
      <c r="M396" s="11"/>
      <c r="N396" s="11"/>
      <c r="O396" s="2"/>
      <c r="P396" s="2"/>
      <c r="Q396" s="2"/>
      <c r="R396" s="2"/>
      <c r="S396" s="2"/>
      <c r="T396" s="2"/>
      <c r="U396" s="2"/>
      <c r="V396" s="2"/>
      <c r="W396" s="2"/>
      <c r="X396" s="2"/>
      <c r="Y396" s="2"/>
      <c r="Z396" s="2"/>
      <c r="AA396" s="26">
        <f t="shared" si="13"/>
        <v>1</v>
      </c>
      <c r="AB396" s="10">
        <f t="shared" si="12"/>
        <v>0</v>
      </c>
    </row>
    <row r="397" spans="2:28" ht="15.75" customHeight="1">
      <c r="B397" s="2" t="s">
        <v>423</v>
      </c>
      <c r="C397" s="2" t="s">
        <v>1667</v>
      </c>
      <c r="D397" s="2" t="s">
        <v>1668</v>
      </c>
      <c r="E397" s="2" t="s">
        <v>1669</v>
      </c>
      <c r="F397" s="2">
        <v>1</v>
      </c>
      <c r="G397" s="2">
        <v>1</v>
      </c>
      <c r="H397" s="2" t="s">
        <v>62</v>
      </c>
      <c r="I397" s="2">
        <v>0</v>
      </c>
      <c r="J397" s="11">
        <v>1</v>
      </c>
      <c r="K397" s="11"/>
      <c r="L397" s="11"/>
      <c r="M397" s="11"/>
      <c r="N397" s="11"/>
      <c r="O397" s="2"/>
      <c r="P397" s="2"/>
      <c r="Q397" s="2"/>
      <c r="R397" s="2"/>
      <c r="S397" s="2"/>
      <c r="T397" s="2"/>
      <c r="U397" s="2"/>
      <c r="V397" s="2"/>
      <c r="W397" s="2"/>
      <c r="X397" s="2"/>
      <c r="Y397" s="2"/>
      <c r="Z397" s="2"/>
      <c r="AA397" s="26">
        <f t="shared" si="13"/>
        <v>1</v>
      </c>
      <c r="AB397" s="10">
        <f t="shared" si="12"/>
        <v>1</v>
      </c>
    </row>
    <row r="398" spans="2:28" ht="15.75" customHeight="1">
      <c r="B398" s="2" t="s">
        <v>423</v>
      </c>
      <c r="C398" s="2" t="s">
        <v>1670</v>
      </c>
      <c r="D398" s="2" t="s">
        <v>1671</v>
      </c>
      <c r="E398" s="2" t="s">
        <v>1672</v>
      </c>
      <c r="F398" s="2">
        <v>3</v>
      </c>
      <c r="G398" s="2">
        <v>3</v>
      </c>
      <c r="H398" s="2" t="s">
        <v>75</v>
      </c>
      <c r="I398" s="2">
        <v>1</v>
      </c>
      <c r="J398" s="11"/>
      <c r="K398" s="11"/>
      <c r="L398" s="11"/>
      <c r="M398" s="11"/>
      <c r="N398" s="11"/>
      <c r="O398" s="2"/>
      <c r="P398" s="2"/>
      <c r="Q398" s="2"/>
      <c r="R398" s="2"/>
      <c r="S398" s="2"/>
      <c r="T398" s="2"/>
      <c r="U398" s="2"/>
      <c r="V398" s="2"/>
      <c r="W398" s="2"/>
      <c r="X398" s="2"/>
      <c r="Y398" s="2"/>
      <c r="Z398" s="2"/>
      <c r="AA398" s="26">
        <f t="shared" si="13"/>
        <v>1</v>
      </c>
      <c r="AB398" s="10">
        <f t="shared" si="12"/>
        <v>0</v>
      </c>
    </row>
    <row r="399" spans="2:28" ht="15.75" customHeight="1">
      <c r="B399" s="2" t="s">
        <v>423</v>
      </c>
      <c r="C399" s="2" t="s">
        <v>1673</v>
      </c>
      <c r="D399" s="2" t="s">
        <v>1674</v>
      </c>
      <c r="E399" s="2" t="s">
        <v>1675</v>
      </c>
      <c r="F399" s="2">
        <v>4</v>
      </c>
      <c r="G399" s="2">
        <v>4</v>
      </c>
      <c r="H399" s="2" t="s">
        <v>67</v>
      </c>
      <c r="I399" s="2">
        <v>0</v>
      </c>
      <c r="J399" s="11"/>
      <c r="K399" s="11"/>
      <c r="L399" s="11">
        <v>2</v>
      </c>
      <c r="M399" s="11">
        <v>1</v>
      </c>
      <c r="N399" s="11">
        <v>1</v>
      </c>
      <c r="O399" s="2"/>
      <c r="P399" s="2"/>
      <c r="Q399" s="2"/>
      <c r="R399" s="2"/>
      <c r="S399" s="2"/>
      <c r="T399" s="2"/>
      <c r="U399" s="2"/>
      <c r="V399" s="2"/>
      <c r="W399" s="2"/>
      <c r="X399" s="2"/>
      <c r="Y399" s="2"/>
      <c r="Z399" s="2"/>
      <c r="AA399" s="26">
        <f t="shared" si="13"/>
        <v>4</v>
      </c>
      <c r="AB399" s="10">
        <f t="shared" si="12"/>
        <v>4</v>
      </c>
    </row>
    <row r="400" spans="2:28" ht="15.75" customHeight="1">
      <c r="B400" s="2" t="s">
        <v>423</v>
      </c>
      <c r="C400" s="2" t="s">
        <v>1676</v>
      </c>
      <c r="D400" s="2" t="s">
        <v>1677</v>
      </c>
      <c r="E400" s="2" t="s">
        <v>1678</v>
      </c>
      <c r="F400" s="2">
        <v>1</v>
      </c>
      <c r="G400" s="2">
        <v>1</v>
      </c>
      <c r="H400" s="2" t="s">
        <v>67</v>
      </c>
      <c r="I400" s="2">
        <v>0</v>
      </c>
      <c r="J400" s="11"/>
      <c r="K400" s="11">
        <v>1</v>
      </c>
      <c r="L400" s="11"/>
      <c r="M400" s="11"/>
      <c r="N400" s="11"/>
      <c r="O400" s="2"/>
      <c r="P400" s="2"/>
      <c r="Q400" s="2"/>
      <c r="R400" s="2"/>
      <c r="S400" s="2"/>
      <c r="T400" s="2"/>
      <c r="U400" s="2"/>
      <c r="V400" s="2"/>
      <c r="W400" s="2"/>
      <c r="X400" s="2"/>
      <c r="Y400" s="2"/>
      <c r="Z400" s="2"/>
      <c r="AA400" s="26">
        <f t="shared" si="13"/>
        <v>1</v>
      </c>
      <c r="AB400" s="10">
        <f t="shared" si="12"/>
        <v>1</v>
      </c>
    </row>
    <row r="401" spans="2:28" ht="15.75" customHeight="1">
      <c r="B401" s="2" t="s">
        <v>423</v>
      </c>
      <c r="C401" s="2" t="s">
        <v>1679</v>
      </c>
      <c r="D401" s="2" t="s">
        <v>1680</v>
      </c>
      <c r="E401" s="2" t="s">
        <v>1681</v>
      </c>
      <c r="F401" s="2">
        <v>1</v>
      </c>
      <c r="G401" s="2">
        <v>1</v>
      </c>
      <c r="H401" s="2" t="s">
        <v>67</v>
      </c>
      <c r="I401" s="2">
        <v>0</v>
      </c>
      <c r="J401" s="11"/>
      <c r="K401" s="11">
        <v>1</v>
      </c>
      <c r="L401" s="11"/>
      <c r="M401" s="11"/>
      <c r="N401" s="11"/>
      <c r="O401" s="2"/>
      <c r="P401" s="2"/>
      <c r="Q401" s="2"/>
      <c r="R401" s="2"/>
      <c r="S401" s="2"/>
      <c r="T401" s="2"/>
      <c r="U401" s="2"/>
      <c r="V401" s="2"/>
      <c r="W401" s="2"/>
      <c r="X401" s="2"/>
      <c r="Y401" s="2"/>
      <c r="Z401" s="2"/>
      <c r="AA401" s="26">
        <f t="shared" si="13"/>
        <v>1</v>
      </c>
      <c r="AB401" s="10">
        <f t="shared" si="12"/>
        <v>1</v>
      </c>
    </row>
    <row r="402" spans="2:28" ht="15.75" customHeight="1">
      <c r="B402" s="2" t="s">
        <v>423</v>
      </c>
      <c r="C402" s="2" t="s">
        <v>1682</v>
      </c>
      <c r="D402" s="4" t="s">
        <v>1683</v>
      </c>
      <c r="E402" s="2" t="s">
        <v>1684</v>
      </c>
      <c r="F402" s="2">
        <v>1</v>
      </c>
      <c r="G402" s="2">
        <v>1</v>
      </c>
      <c r="H402" s="2" t="s">
        <v>67</v>
      </c>
      <c r="I402" s="2">
        <v>0</v>
      </c>
      <c r="J402" s="11"/>
      <c r="K402" s="11"/>
      <c r="L402" s="11">
        <v>1</v>
      </c>
      <c r="M402" s="11"/>
      <c r="N402" s="11"/>
      <c r="O402" s="2"/>
      <c r="P402" s="2"/>
      <c r="Q402" s="2"/>
      <c r="R402" s="2"/>
      <c r="S402" s="2"/>
      <c r="T402" s="2"/>
      <c r="U402" s="2"/>
      <c r="V402" s="2"/>
      <c r="W402" s="2"/>
      <c r="X402" s="2"/>
      <c r="Y402" s="2"/>
      <c r="Z402" s="2"/>
      <c r="AA402" s="26">
        <f t="shared" si="13"/>
        <v>1</v>
      </c>
      <c r="AB402" s="10">
        <f t="shared" si="12"/>
        <v>1</v>
      </c>
    </row>
    <row r="403" spans="2:28" ht="15.75" customHeight="1">
      <c r="B403" s="2" t="s">
        <v>423</v>
      </c>
      <c r="C403" s="2" t="s">
        <v>1685</v>
      </c>
      <c r="D403" s="4" t="s">
        <v>1686</v>
      </c>
      <c r="E403" s="2" t="s">
        <v>1687</v>
      </c>
      <c r="F403" s="2">
        <v>1</v>
      </c>
      <c r="G403" s="2">
        <v>1</v>
      </c>
      <c r="H403" s="2" t="s">
        <v>67</v>
      </c>
      <c r="I403" s="2">
        <v>0</v>
      </c>
      <c r="J403" s="11">
        <v>1</v>
      </c>
      <c r="K403" s="11"/>
      <c r="L403" s="11"/>
      <c r="M403" s="11"/>
      <c r="N403" s="11"/>
      <c r="O403" s="2"/>
      <c r="P403" s="2"/>
      <c r="Q403" s="2"/>
      <c r="R403" s="2"/>
      <c r="S403" s="2"/>
      <c r="T403" s="2"/>
      <c r="U403" s="2"/>
      <c r="V403" s="2"/>
      <c r="W403" s="2"/>
      <c r="X403" s="2"/>
      <c r="Y403" s="2"/>
      <c r="Z403" s="2"/>
      <c r="AA403" s="26">
        <f t="shared" si="13"/>
        <v>1</v>
      </c>
      <c r="AB403" s="10">
        <f t="shared" si="12"/>
        <v>1</v>
      </c>
    </row>
    <row r="404" spans="2:28" ht="15.75" customHeight="1">
      <c r="B404" s="2" t="s">
        <v>423</v>
      </c>
      <c r="C404" s="2" t="s">
        <v>1688</v>
      </c>
      <c r="D404" s="4" t="s">
        <v>1689</v>
      </c>
      <c r="E404" s="2" t="s">
        <v>1690</v>
      </c>
      <c r="F404" s="2">
        <v>3</v>
      </c>
      <c r="G404" s="2">
        <v>3</v>
      </c>
      <c r="H404" s="2" t="s">
        <v>62</v>
      </c>
      <c r="I404" s="2">
        <v>0</v>
      </c>
      <c r="J404" s="11">
        <v>3</v>
      </c>
      <c r="K404" s="11"/>
      <c r="L404" s="11"/>
      <c r="M404" s="11"/>
      <c r="N404" s="11"/>
      <c r="O404" s="2"/>
      <c r="P404" s="2"/>
      <c r="Q404" s="2"/>
      <c r="R404" s="2"/>
      <c r="S404" s="2"/>
      <c r="T404" s="2"/>
      <c r="U404" s="2"/>
      <c r="V404" s="2"/>
      <c r="W404" s="2"/>
      <c r="X404" s="2"/>
      <c r="Y404" s="2"/>
      <c r="Z404" s="2"/>
      <c r="AA404" s="26">
        <f t="shared" si="13"/>
        <v>3</v>
      </c>
      <c r="AB404" s="10">
        <f t="shared" si="12"/>
        <v>3</v>
      </c>
    </row>
    <row r="405" spans="2:28" ht="15.75" customHeight="1">
      <c r="B405" s="2" t="s">
        <v>146</v>
      </c>
      <c r="C405" s="2" t="s">
        <v>1691</v>
      </c>
      <c r="D405" s="2" t="s">
        <v>1692</v>
      </c>
      <c r="E405" s="2" t="s">
        <v>1693</v>
      </c>
      <c r="F405" s="2">
        <v>1</v>
      </c>
      <c r="G405" s="2">
        <v>1</v>
      </c>
      <c r="H405" s="2" t="s">
        <v>62</v>
      </c>
      <c r="I405" s="2">
        <v>0</v>
      </c>
      <c r="J405" s="11">
        <v>1</v>
      </c>
      <c r="K405" s="11"/>
      <c r="L405" s="11"/>
      <c r="M405" s="11"/>
      <c r="N405" s="11"/>
      <c r="O405" s="2"/>
      <c r="P405" s="2"/>
      <c r="Q405" s="2"/>
      <c r="R405" s="2"/>
      <c r="S405" s="2"/>
      <c r="T405" s="2"/>
      <c r="U405" s="2"/>
      <c r="V405" s="2"/>
      <c r="W405" s="2"/>
      <c r="X405" s="2"/>
      <c r="Y405" s="2"/>
      <c r="Z405" s="2"/>
      <c r="AA405" s="26">
        <f t="shared" si="13"/>
        <v>1</v>
      </c>
      <c r="AB405" s="10">
        <f t="shared" si="12"/>
        <v>1</v>
      </c>
    </row>
    <row r="406" spans="2:28" ht="15.75" customHeight="1">
      <c r="B406" s="2" t="s">
        <v>146</v>
      </c>
      <c r="C406" s="2" t="s">
        <v>1694</v>
      </c>
      <c r="D406" s="2" t="s">
        <v>1695</v>
      </c>
      <c r="E406" s="2" t="s">
        <v>1696</v>
      </c>
      <c r="F406" s="2">
        <v>2</v>
      </c>
      <c r="G406" s="2">
        <v>2</v>
      </c>
      <c r="H406" s="2" t="s">
        <v>67</v>
      </c>
      <c r="I406" s="2">
        <v>0</v>
      </c>
      <c r="J406" s="11"/>
      <c r="K406" s="11">
        <v>2</v>
      </c>
      <c r="L406" s="11"/>
      <c r="M406" s="11"/>
      <c r="N406" s="11"/>
      <c r="O406" s="2"/>
      <c r="P406" s="2"/>
      <c r="Q406" s="2"/>
      <c r="R406" s="2"/>
      <c r="S406" s="2"/>
      <c r="T406" s="2"/>
      <c r="U406" s="2"/>
      <c r="V406" s="2"/>
      <c r="W406" s="2"/>
      <c r="X406" s="2"/>
      <c r="Y406" s="2"/>
      <c r="Z406" s="2"/>
      <c r="AA406" s="26">
        <f t="shared" si="13"/>
        <v>2</v>
      </c>
      <c r="AB406" s="10">
        <f t="shared" si="12"/>
        <v>2</v>
      </c>
    </row>
    <row r="407" spans="2:28" ht="15.75" customHeight="1">
      <c r="B407" s="2" t="s">
        <v>146</v>
      </c>
      <c r="C407" s="2" t="s">
        <v>1697</v>
      </c>
      <c r="D407" s="2" t="s">
        <v>1698</v>
      </c>
      <c r="E407" s="2" t="s">
        <v>1699</v>
      </c>
      <c r="F407" s="2">
        <v>1</v>
      </c>
      <c r="G407" s="2">
        <v>1</v>
      </c>
      <c r="H407" s="2" t="s">
        <v>67</v>
      </c>
      <c r="I407" s="2">
        <v>0</v>
      </c>
      <c r="J407" s="11"/>
      <c r="K407" s="11">
        <v>1</v>
      </c>
      <c r="L407" s="11"/>
      <c r="M407" s="11"/>
      <c r="N407" s="11"/>
      <c r="O407" s="2"/>
      <c r="P407" s="2"/>
      <c r="Q407" s="2"/>
      <c r="R407" s="2"/>
      <c r="S407" s="2"/>
      <c r="T407" s="2"/>
      <c r="U407" s="2"/>
      <c r="V407" s="2"/>
      <c r="W407" s="2"/>
      <c r="X407" s="2"/>
      <c r="Y407" s="2"/>
      <c r="Z407" s="2"/>
      <c r="AA407" s="26">
        <f t="shared" si="13"/>
        <v>1</v>
      </c>
      <c r="AB407" s="10">
        <f t="shared" si="12"/>
        <v>1</v>
      </c>
    </row>
    <row r="408" spans="2:28" ht="15.75" customHeight="1">
      <c r="B408" s="2" t="s">
        <v>146</v>
      </c>
      <c r="C408" s="2" t="s">
        <v>1700</v>
      </c>
      <c r="D408" s="2" t="s">
        <v>1701</v>
      </c>
      <c r="E408" s="2" t="s">
        <v>1702</v>
      </c>
      <c r="F408" s="2">
        <v>4</v>
      </c>
      <c r="G408" s="2">
        <v>4</v>
      </c>
      <c r="H408" s="2" t="s">
        <v>67</v>
      </c>
      <c r="I408" s="2">
        <v>0</v>
      </c>
      <c r="J408" s="11"/>
      <c r="K408" s="11"/>
      <c r="L408" s="11">
        <v>4</v>
      </c>
      <c r="M408" s="11"/>
      <c r="N408" s="11"/>
      <c r="O408" s="2"/>
      <c r="P408" s="2"/>
      <c r="Q408" s="2"/>
      <c r="R408" s="2"/>
      <c r="S408" s="2"/>
      <c r="T408" s="2"/>
      <c r="U408" s="2"/>
      <c r="V408" s="2"/>
      <c r="W408" s="2"/>
      <c r="X408" s="2"/>
      <c r="Y408" s="2"/>
      <c r="Z408" s="2"/>
      <c r="AA408" s="26">
        <f t="shared" si="13"/>
        <v>4</v>
      </c>
      <c r="AB408" s="10">
        <f t="shared" si="12"/>
        <v>4</v>
      </c>
    </row>
    <row r="409" spans="2:28" ht="15.75" customHeight="1">
      <c r="B409" s="2" t="s">
        <v>146</v>
      </c>
      <c r="C409" s="2" t="s">
        <v>1703</v>
      </c>
      <c r="D409" s="2" t="s">
        <v>1704</v>
      </c>
      <c r="E409" s="2" t="s">
        <v>1705</v>
      </c>
      <c r="F409" s="2">
        <v>1</v>
      </c>
      <c r="G409" s="2">
        <v>1</v>
      </c>
      <c r="H409" s="2" t="s">
        <v>62</v>
      </c>
      <c r="I409" s="2">
        <v>0</v>
      </c>
      <c r="J409" s="11">
        <v>1</v>
      </c>
      <c r="K409" s="11"/>
      <c r="L409" s="11"/>
      <c r="M409" s="11"/>
      <c r="N409" s="11"/>
      <c r="O409" s="2"/>
      <c r="P409" s="2"/>
      <c r="Q409" s="2"/>
      <c r="R409" s="2"/>
      <c r="S409" s="2"/>
      <c r="T409" s="2"/>
      <c r="U409" s="2"/>
      <c r="V409" s="2"/>
      <c r="W409" s="2"/>
      <c r="X409" s="2"/>
      <c r="Y409" s="2"/>
      <c r="Z409" s="2"/>
      <c r="AA409" s="26">
        <f t="shared" si="13"/>
        <v>1</v>
      </c>
      <c r="AB409" s="10">
        <f t="shared" si="12"/>
        <v>1</v>
      </c>
    </row>
    <row r="410" spans="2:28" ht="15.75" customHeight="1">
      <c r="B410" s="2" t="s">
        <v>1706</v>
      </c>
      <c r="C410" s="2" t="s">
        <v>1707</v>
      </c>
      <c r="D410" s="2" t="s">
        <v>1708</v>
      </c>
      <c r="E410" s="2" t="s">
        <v>1709</v>
      </c>
      <c r="F410" s="2">
        <v>3</v>
      </c>
      <c r="G410" s="2">
        <v>3</v>
      </c>
      <c r="H410" s="2" t="s">
        <v>62</v>
      </c>
      <c r="I410" s="2">
        <v>0</v>
      </c>
      <c r="J410" s="11"/>
      <c r="K410" s="11"/>
      <c r="L410" s="11">
        <v>1</v>
      </c>
      <c r="M410" s="11">
        <v>1</v>
      </c>
      <c r="N410" s="11">
        <v>1</v>
      </c>
      <c r="O410" s="2"/>
      <c r="P410" s="2"/>
      <c r="Q410" s="2"/>
      <c r="R410" s="2"/>
      <c r="S410" s="2"/>
      <c r="T410" s="2"/>
      <c r="U410" s="2"/>
      <c r="V410" s="2"/>
      <c r="W410" s="2"/>
      <c r="X410" s="2"/>
      <c r="Y410" s="2"/>
      <c r="Z410" s="2"/>
      <c r="AA410" s="26">
        <f t="shared" si="13"/>
        <v>3</v>
      </c>
      <c r="AB410" s="10">
        <f t="shared" si="12"/>
        <v>3</v>
      </c>
    </row>
    <row r="411" spans="2:28" ht="15.75" customHeight="1">
      <c r="B411" s="2" t="s">
        <v>1706</v>
      </c>
      <c r="C411" s="2" t="s">
        <v>1710</v>
      </c>
      <c r="D411" s="2" t="s">
        <v>1711</v>
      </c>
      <c r="E411" s="2" t="s">
        <v>1712</v>
      </c>
      <c r="F411" s="2">
        <v>3</v>
      </c>
      <c r="G411" s="2">
        <v>3</v>
      </c>
      <c r="H411" s="2" t="s">
        <v>62</v>
      </c>
      <c r="I411" s="2">
        <v>0</v>
      </c>
      <c r="J411" s="11">
        <v>1</v>
      </c>
      <c r="K411" s="11"/>
      <c r="L411" s="11"/>
      <c r="M411" s="11"/>
      <c r="N411" s="11"/>
      <c r="O411" s="2"/>
      <c r="P411" s="2"/>
      <c r="Q411" s="2"/>
      <c r="R411" s="2"/>
      <c r="S411" s="2"/>
      <c r="T411" s="2"/>
      <c r="U411" s="2"/>
      <c r="V411" s="2"/>
      <c r="W411" s="2"/>
      <c r="X411" s="2"/>
      <c r="Y411" s="2"/>
      <c r="Z411" s="2"/>
      <c r="AA411" s="26">
        <f t="shared" si="13"/>
        <v>1</v>
      </c>
      <c r="AB411" s="10">
        <f t="shared" si="12"/>
        <v>1</v>
      </c>
    </row>
    <row r="412" spans="2:28" ht="15.75" customHeight="1">
      <c r="B412" s="2" t="s">
        <v>1706</v>
      </c>
      <c r="C412" s="2" t="s">
        <v>1713</v>
      </c>
      <c r="D412" s="2" t="s">
        <v>1714</v>
      </c>
      <c r="E412" s="2" t="s">
        <v>1715</v>
      </c>
      <c r="F412" s="2">
        <v>3</v>
      </c>
      <c r="G412" s="2">
        <v>3</v>
      </c>
      <c r="H412" s="2" t="s">
        <v>62</v>
      </c>
      <c r="I412" s="2">
        <v>0</v>
      </c>
      <c r="J412" s="11">
        <v>1</v>
      </c>
      <c r="K412" s="11">
        <v>1</v>
      </c>
      <c r="L412" s="11">
        <v>1</v>
      </c>
      <c r="M412" s="11"/>
      <c r="N412" s="11"/>
      <c r="O412" s="2"/>
      <c r="P412" s="2"/>
      <c r="Q412" s="2"/>
      <c r="R412" s="2"/>
      <c r="S412" s="2"/>
      <c r="T412" s="2"/>
      <c r="U412" s="2"/>
      <c r="V412" s="2"/>
      <c r="W412" s="2"/>
      <c r="X412" s="2"/>
      <c r="Y412" s="2"/>
      <c r="Z412" s="2"/>
      <c r="AA412" s="26">
        <f t="shared" si="13"/>
        <v>3</v>
      </c>
      <c r="AB412" s="10">
        <f t="shared" si="12"/>
        <v>3</v>
      </c>
    </row>
    <row r="413" spans="2:28" ht="15.75" customHeight="1">
      <c r="B413" s="2" t="s">
        <v>1706</v>
      </c>
      <c r="C413" s="2" t="s">
        <v>1716</v>
      </c>
      <c r="D413" s="2" t="s">
        <v>1717</v>
      </c>
      <c r="E413" s="2" t="s">
        <v>1718</v>
      </c>
      <c r="F413" s="2">
        <v>2</v>
      </c>
      <c r="G413" s="2">
        <v>2</v>
      </c>
      <c r="H413" s="2" t="s">
        <v>75</v>
      </c>
      <c r="I413" s="2">
        <v>2</v>
      </c>
      <c r="J413" s="11"/>
      <c r="K413" s="11"/>
      <c r="L413" s="11"/>
      <c r="M413" s="11"/>
      <c r="N413" s="11"/>
      <c r="O413" s="2"/>
      <c r="P413" s="2"/>
      <c r="Q413" s="2"/>
      <c r="R413" s="2"/>
      <c r="S413" s="2"/>
      <c r="T413" s="2"/>
      <c r="U413" s="2"/>
      <c r="V413" s="2"/>
      <c r="W413" s="2"/>
      <c r="X413" s="2"/>
      <c r="Y413" s="2"/>
      <c r="Z413" s="2"/>
      <c r="AA413" s="26">
        <f t="shared" si="13"/>
        <v>2</v>
      </c>
      <c r="AB413" s="10">
        <f t="shared" si="12"/>
        <v>0</v>
      </c>
    </row>
    <row r="414" spans="2:28" ht="15.75" customHeight="1">
      <c r="B414" s="2" t="s">
        <v>1706</v>
      </c>
      <c r="C414" s="2" t="s">
        <v>1719</v>
      </c>
      <c r="D414" s="2" t="s">
        <v>1720</v>
      </c>
      <c r="E414" s="2" t="s">
        <v>1721</v>
      </c>
      <c r="F414" s="2">
        <v>1</v>
      </c>
      <c r="G414" s="2">
        <v>1</v>
      </c>
      <c r="H414" s="2" t="s">
        <v>62</v>
      </c>
      <c r="I414" s="2">
        <v>0</v>
      </c>
      <c r="J414" s="11">
        <v>1</v>
      </c>
      <c r="K414" s="11"/>
      <c r="L414" s="11"/>
      <c r="M414" s="11"/>
      <c r="N414" s="11"/>
      <c r="O414" s="2"/>
      <c r="P414" s="2"/>
      <c r="Q414" s="2"/>
      <c r="R414" s="2"/>
      <c r="S414" s="2"/>
      <c r="T414" s="2"/>
      <c r="U414" s="2"/>
      <c r="V414" s="2"/>
      <c r="W414" s="2"/>
      <c r="X414" s="2"/>
      <c r="Y414" s="2"/>
      <c r="Z414" s="2"/>
      <c r="AA414" s="26">
        <f t="shared" si="13"/>
        <v>1</v>
      </c>
      <c r="AB414" s="10">
        <f t="shared" si="12"/>
        <v>1</v>
      </c>
    </row>
    <row r="415" spans="2:28" ht="15.75" customHeight="1">
      <c r="B415" s="2" t="s">
        <v>1706</v>
      </c>
      <c r="C415" s="2" t="s">
        <v>1722</v>
      </c>
      <c r="D415" s="2" t="s">
        <v>1723</v>
      </c>
      <c r="E415" s="2" t="s">
        <v>1724</v>
      </c>
      <c r="F415" s="2">
        <v>1</v>
      </c>
      <c r="G415" s="2">
        <v>1</v>
      </c>
      <c r="H415" s="2" t="s">
        <v>75</v>
      </c>
      <c r="I415" s="2">
        <v>1</v>
      </c>
      <c r="J415" s="11"/>
      <c r="K415" s="11"/>
      <c r="L415" s="11"/>
      <c r="M415" s="11"/>
      <c r="N415" s="11"/>
      <c r="O415" s="2"/>
      <c r="P415" s="2"/>
      <c r="Q415" s="2"/>
      <c r="R415" s="2"/>
      <c r="S415" s="2"/>
      <c r="T415" s="2"/>
      <c r="U415" s="2"/>
      <c r="V415" s="2"/>
      <c r="W415" s="2"/>
      <c r="X415" s="2"/>
      <c r="Y415" s="2"/>
      <c r="Z415" s="2"/>
      <c r="AA415" s="26">
        <f t="shared" si="13"/>
        <v>1</v>
      </c>
      <c r="AB415" s="10">
        <f t="shared" si="12"/>
        <v>0</v>
      </c>
    </row>
    <row r="416" spans="2:28" ht="15.75" customHeight="1">
      <c r="B416" s="2" t="s">
        <v>1706</v>
      </c>
      <c r="C416" s="2" t="s">
        <v>1725</v>
      </c>
      <c r="D416" s="2" t="s">
        <v>1726</v>
      </c>
      <c r="E416" s="2" t="s">
        <v>1727</v>
      </c>
      <c r="F416" s="2">
        <v>2</v>
      </c>
      <c r="G416" s="2">
        <v>2</v>
      </c>
      <c r="H416" s="2" t="s">
        <v>67</v>
      </c>
      <c r="I416" s="2">
        <v>0</v>
      </c>
      <c r="J416" s="11">
        <v>1</v>
      </c>
      <c r="K416" s="11">
        <v>1</v>
      </c>
      <c r="L416" s="11"/>
      <c r="M416" s="11"/>
      <c r="N416" s="11"/>
      <c r="O416" s="2"/>
      <c r="P416" s="2"/>
      <c r="Q416" s="2"/>
      <c r="R416" s="2"/>
      <c r="S416" s="2"/>
      <c r="T416" s="2"/>
      <c r="U416" s="2"/>
      <c r="V416" s="2"/>
      <c r="W416" s="2"/>
      <c r="X416" s="2"/>
      <c r="Y416" s="2"/>
      <c r="Z416" s="2"/>
      <c r="AA416" s="26">
        <f t="shared" si="13"/>
        <v>2</v>
      </c>
      <c r="AB416" s="10">
        <f t="shared" si="12"/>
        <v>2</v>
      </c>
    </row>
    <row r="417" spans="2:28" ht="15.75" customHeight="1">
      <c r="B417" s="2" t="s">
        <v>1706</v>
      </c>
      <c r="C417" s="2" t="s">
        <v>1728</v>
      </c>
      <c r="D417" s="2" t="s">
        <v>1729</v>
      </c>
      <c r="E417" s="2" t="s">
        <v>1730</v>
      </c>
      <c r="F417" s="2">
        <v>1</v>
      </c>
      <c r="G417" s="2">
        <v>1</v>
      </c>
      <c r="H417" s="2" t="s">
        <v>75</v>
      </c>
      <c r="I417" s="2">
        <v>1</v>
      </c>
      <c r="J417" s="11"/>
      <c r="K417" s="11"/>
      <c r="L417" s="11"/>
      <c r="M417" s="11"/>
      <c r="N417" s="11"/>
      <c r="O417" s="2"/>
      <c r="P417" s="2"/>
      <c r="Q417" s="2"/>
      <c r="R417" s="2"/>
      <c r="S417" s="2"/>
      <c r="T417" s="2"/>
      <c r="U417" s="2"/>
      <c r="V417" s="2"/>
      <c r="W417" s="2"/>
      <c r="X417" s="2"/>
      <c r="Y417" s="2"/>
      <c r="Z417" s="2"/>
      <c r="AA417" s="26">
        <f t="shared" si="13"/>
        <v>1</v>
      </c>
      <c r="AB417" s="10">
        <f t="shared" si="12"/>
        <v>0</v>
      </c>
    </row>
    <row r="418" spans="2:28" ht="15.75" customHeight="1">
      <c r="B418" s="2" t="s">
        <v>1706</v>
      </c>
      <c r="C418" s="2" t="s">
        <v>1731</v>
      </c>
      <c r="D418" s="2" t="s">
        <v>1732</v>
      </c>
      <c r="E418" s="2" t="s">
        <v>874</v>
      </c>
      <c r="F418" s="2">
        <v>2</v>
      </c>
      <c r="G418" s="2">
        <v>2</v>
      </c>
      <c r="H418" s="2" t="s">
        <v>62</v>
      </c>
      <c r="I418" s="2">
        <v>1</v>
      </c>
      <c r="J418" s="11">
        <v>1</v>
      </c>
      <c r="K418" s="11"/>
      <c r="L418" s="11"/>
      <c r="M418" s="11"/>
      <c r="N418" s="11"/>
      <c r="O418" s="2"/>
      <c r="P418" s="2"/>
      <c r="Q418" s="2"/>
      <c r="R418" s="2"/>
      <c r="S418" s="2"/>
      <c r="T418" s="2"/>
      <c r="U418" s="2"/>
      <c r="V418" s="2"/>
      <c r="W418" s="2"/>
      <c r="X418" s="2"/>
      <c r="Y418" s="2"/>
      <c r="Z418" s="2"/>
      <c r="AA418" s="26">
        <f t="shared" si="13"/>
        <v>2</v>
      </c>
      <c r="AB418" s="10">
        <f t="shared" si="12"/>
        <v>1</v>
      </c>
    </row>
    <row r="419" spans="2:28" ht="15.75" customHeight="1">
      <c r="B419" s="2" t="s">
        <v>1706</v>
      </c>
      <c r="C419" s="2" t="s">
        <v>1733</v>
      </c>
      <c r="D419" s="2" t="s">
        <v>1734</v>
      </c>
      <c r="E419" s="2" t="s">
        <v>1735</v>
      </c>
      <c r="F419" s="2">
        <v>1</v>
      </c>
      <c r="G419" s="2">
        <v>1</v>
      </c>
      <c r="H419" s="2" t="s">
        <v>67</v>
      </c>
      <c r="I419" s="2">
        <v>0</v>
      </c>
      <c r="J419" s="11">
        <v>1</v>
      </c>
      <c r="K419" s="11"/>
      <c r="L419" s="11"/>
      <c r="M419" s="11"/>
      <c r="N419" s="11"/>
      <c r="O419" s="2"/>
      <c r="P419" s="2"/>
      <c r="Q419" s="2"/>
      <c r="R419" s="2"/>
      <c r="S419" s="2"/>
      <c r="T419" s="2"/>
      <c r="U419" s="2"/>
      <c r="V419" s="2"/>
      <c r="W419" s="2"/>
      <c r="X419" s="2"/>
      <c r="Y419" s="2"/>
      <c r="Z419" s="2"/>
      <c r="AA419" s="26">
        <f t="shared" si="13"/>
        <v>1</v>
      </c>
      <c r="AB419" s="10">
        <f t="shared" si="12"/>
        <v>1</v>
      </c>
    </row>
    <row r="420" spans="2:28" ht="15.75" customHeight="1">
      <c r="B420" s="2" t="s">
        <v>1706</v>
      </c>
      <c r="C420" s="2" t="s">
        <v>1736</v>
      </c>
      <c r="D420" s="2" t="s">
        <v>1737</v>
      </c>
      <c r="E420" s="2" t="s">
        <v>665</v>
      </c>
      <c r="F420" s="2">
        <v>1</v>
      </c>
      <c r="G420" s="2">
        <v>1</v>
      </c>
      <c r="H420" s="2" t="s">
        <v>67</v>
      </c>
      <c r="I420" s="2">
        <v>0</v>
      </c>
      <c r="J420" s="11">
        <v>1</v>
      </c>
      <c r="K420" s="11"/>
      <c r="L420" s="11"/>
      <c r="M420" s="11"/>
      <c r="N420" s="11"/>
      <c r="O420" s="2"/>
      <c r="P420" s="2"/>
      <c r="Q420" s="2"/>
      <c r="R420" s="2"/>
      <c r="S420" s="2"/>
      <c r="T420" s="2"/>
      <c r="U420" s="2"/>
      <c r="V420" s="2"/>
      <c r="W420" s="2"/>
      <c r="X420" s="2"/>
      <c r="Y420" s="2"/>
      <c r="Z420" s="2"/>
      <c r="AA420" s="26">
        <f t="shared" si="13"/>
        <v>1</v>
      </c>
      <c r="AB420" s="10">
        <f t="shared" si="12"/>
        <v>1</v>
      </c>
    </row>
    <row r="421" spans="2:28" ht="15.75" customHeight="1">
      <c r="B421" s="2" t="s">
        <v>1706</v>
      </c>
      <c r="C421" s="2" t="s">
        <v>1738</v>
      </c>
      <c r="D421" s="2" t="s">
        <v>1739</v>
      </c>
      <c r="E421" s="2" t="s">
        <v>1740</v>
      </c>
      <c r="F421" s="2">
        <v>1</v>
      </c>
      <c r="G421" s="2">
        <v>1</v>
      </c>
      <c r="H421" s="2" t="s">
        <v>75</v>
      </c>
      <c r="I421" s="2">
        <v>1</v>
      </c>
      <c r="J421" s="11"/>
      <c r="K421" s="11"/>
      <c r="L421" s="11"/>
      <c r="M421" s="11"/>
      <c r="N421" s="11"/>
      <c r="O421" s="2"/>
      <c r="P421" s="2"/>
      <c r="Q421" s="2"/>
      <c r="R421" s="2"/>
      <c r="S421" s="2"/>
      <c r="T421" s="2"/>
      <c r="U421" s="2"/>
      <c r="V421" s="2"/>
      <c r="W421" s="2"/>
      <c r="X421" s="2"/>
      <c r="Y421" s="2"/>
      <c r="Z421" s="2"/>
      <c r="AA421" s="26">
        <f t="shared" si="13"/>
        <v>1</v>
      </c>
      <c r="AB421" s="10">
        <f t="shared" si="12"/>
        <v>0</v>
      </c>
    </row>
    <row r="422" spans="2:28" ht="15.75" customHeight="1">
      <c r="B422" s="2" t="s">
        <v>1706</v>
      </c>
      <c r="C422" s="2" t="s">
        <v>1741</v>
      </c>
      <c r="D422" s="2" t="s">
        <v>1742</v>
      </c>
      <c r="E422" s="2" t="s">
        <v>1743</v>
      </c>
      <c r="F422" s="2">
        <v>1</v>
      </c>
      <c r="G422" s="2">
        <v>1</v>
      </c>
      <c r="H422" s="2" t="s">
        <v>62</v>
      </c>
      <c r="I422" s="2">
        <v>0</v>
      </c>
      <c r="J422" s="11"/>
      <c r="K422" s="11">
        <v>1</v>
      </c>
      <c r="L422" s="11"/>
      <c r="M422" s="11"/>
      <c r="N422" s="11"/>
      <c r="O422" s="2"/>
      <c r="P422" s="2"/>
      <c r="Q422" s="2"/>
      <c r="R422" s="2"/>
      <c r="S422" s="2"/>
      <c r="T422" s="2"/>
      <c r="U422" s="2"/>
      <c r="V422" s="2"/>
      <c r="W422" s="2"/>
      <c r="X422" s="2"/>
      <c r="Y422" s="2"/>
      <c r="Z422" s="2"/>
      <c r="AA422" s="26">
        <f t="shared" si="13"/>
        <v>1</v>
      </c>
      <c r="AB422" s="10">
        <f t="shared" si="12"/>
        <v>1</v>
      </c>
    </row>
    <row r="423" spans="2:28" ht="15.75" customHeight="1">
      <c r="B423" s="2" t="s">
        <v>1706</v>
      </c>
      <c r="C423" s="2" t="s">
        <v>1744</v>
      </c>
      <c r="D423" s="2" t="s">
        <v>1745</v>
      </c>
      <c r="E423" s="2" t="s">
        <v>1746</v>
      </c>
      <c r="F423" s="2">
        <v>1</v>
      </c>
      <c r="G423" s="2">
        <v>1</v>
      </c>
      <c r="H423" s="2" t="s">
        <v>67</v>
      </c>
      <c r="I423" s="2">
        <v>0</v>
      </c>
      <c r="J423" s="11"/>
      <c r="K423" s="11">
        <v>1</v>
      </c>
      <c r="L423" s="11"/>
      <c r="M423" s="11"/>
      <c r="N423" s="11"/>
      <c r="O423" s="2"/>
      <c r="P423" s="2"/>
      <c r="Q423" s="2"/>
      <c r="R423" s="2"/>
      <c r="S423" s="2"/>
      <c r="T423" s="2"/>
      <c r="U423" s="2"/>
      <c r="V423" s="2"/>
      <c r="W423" s="2"/>
      <c r="X423" s="2"/>
      <c r="Y423" s="2"/>
      <c r="Z423" s="2"/>
      <c r="AA423" s="26">
        <f t="shared" si="13"/>
        <v>1</v>
      </c>
      <c r="AB423" s="10">
        <f t="shared" si="12"/>
        <v>1</v>
      </c>
    </row>
    <row r="424" spans="2:28" ht="15.75" customHeight="1">
      <c r="B424" s="2" t="s">
        <v>1706</v>
      </c>
      <c r="C424" s="2" t="s">
        <v>1747</v>
      </c>
      <c r="D424" s="2" t="s">
        <v>1748</v>
      </c>
      <c r="E424" s="2" t="s">
        <v>1749</v>
      </c>
      <c r="F424" s="2">
        <v>2</v>
      </c>
      <c r="G424" s="2">
        <v>2</v>
      </c>
      <c r="H424" s="2" t="s">
        <v>67</v>
      </c>
      <c r="I424" s="2">
        <v>0</v>
      </c>
      <c r="J424" s="11"/>
      <c r="K424" s="11">
        <v>1</v>
      </c>
      <c r="L424" s="11">
        <v>1</v>
      </c>
      <c r="M424" s="11"/>
      <c r="N424" s="11"/>
      <c r="O424" s="2"/>
      <c r="P424" s="2"/>
      <c r="Q424" s="2"/>
      <c r="R424" s="2"/>
      <c r="S424" s="2"/>
      <c r="T424" s="2"/>
      <c r="U424" s="2"/>
      <c r="V424" s="2"/>
      <c r="W424" s="2"/>
      <c r="X424" s="2"/>
      <c r="Y424" s="2"/>
      <c r="Z424" s="2"/>
      <c r="AA424" s="26">
        <f t="shared" si="13"/>
        <v>2</v>
      </c>
      <c r="AB424" s="10">
        <f t="shared" si="12"/>
        <v>2</v>
      </c>
    </row>
    <row r="425" spans="2:28" ht="15.75" customHeight="1">
      <c r="B425" s="2" t="s">
        <v>1706</v>
      </c>
      <c r="C425" s="2" t="s">
        <v>1750</v>
      </c>
      <c r="D425" s="2" t="s">
        <v>1751</v>
      </c>
      <c r="E425" s="2" t="s">
        <v>1752</v>
      </c>
      <c r="F425" s="2">
        <v>1</v>
      </c>
      <c r="G425" s="2">
        <v>1</v>
      </c>
      <c r="H425" s="2" t="s">
        <v>67</v>
      </c>
      <c r="I425" s="2">
        <v>0</v>
      </c>
      <c r="J425" s="11"/>
      <c r="K425" s="11"/>
      <c r="L425" s="11">
        <v>1</v>
      </c>
      <c r="M425" s="11"/>
      <c r="N425" s="11"/>
      <c r="O425" s="2"/>
      <c r="P425" s="2"/>
      <c r="Q425" s="2"/>
      <c r="R425" s="2"/>
      <c r="S425" s="2"/>
      <c r="T425" s="2"/>
      <c r="U425" s="2"/>
      <c r="V425" s="2"/>
      <c r="W425" s="2"/>
      <c r="X425" s="2"/>
      <c r="Y425" s="2"/>
      <c r="Z425" s="2"/>
      <c r="AA425" s="26">
        <f t="shared" si="13"/>
        <v>1</v>
      </c>
      <c r="AB425" s="10">
        <f t="shared" si="12"/>
        <v>1</v>
      </c>
    </row>
    <row r="426" spans="2:28" ht="15.75" customHeight="1">
      <c r="B426" s="2" t="s">
        <v>1706</v>
      </c>
      <c r="C426" s="2" t="s">
        <v>1753</v>
      </c>
      <c r="D426" s="2" t="s">
        <v>1754</v>
      </c>
      <c r="E426" s="2" t="s">
        <v>1755</v>
      </c>
      <c r="F426" s="2">
        <v>1</v>
      </c>
      <c r="G426" s="2">
        <v>1</v>
      </c>
      <c r="H426" s="2" t="s">
        <v>67</v>
      </c>
      <c r="I426" s="2">
        <v>0</v>
      </c>
      <c r="J426" s="11"/>
      <c r="K426" s="11"/>
      <c r="L426" s="11">
        <v>1</v>
      </c>
      <c r="M426" s="11"/>
      <c r="N426" s="11"/>
      <c r="O426" s="2"/>
      <c r="P426" s="2"/>
      <c r="Q426" s="2"/>
      <c r="R426" s="2"/>
      <c r="S426" s="2"/>
      <c r="T426" s="2"/>
      <c r="U426" s="2"/>
      <c r="V426" s="2"/>
      <c r="W426" s="2"/>
      <c r="X426" s="2"/>
      <c r="Y426" s="2"/>
      <c r="Z426" s="2"/>
      <c r="AA426" s="26">
        <f t="shared" si="13"/>
        <v>1</v>
      </c>
      <c r="AB426" s="10">
        <f t="shared" si="12"/>
        <v>1</v>
      </c>
    </row>
    <row r="427" spans="2:28" ht="15.75" customHeight="1">
      <c r="B427" s="2" t="s">
        <v>1706</v>
      </c>
      <c r="C427" s="2" t="s">
        <v>1756</v>
      </c>
      <c r="D427" s="2" t="s">
        <v>1757</v>
      </c>
      <c r="E427" s="2" t="s">
        <v>1758</v>
      </c>
      <c r="F427" s="2">
        <v>1</v>
      </c>
      <c r="G427" s="2">
        <v>1</v>
      </c>
      <c r="H427" s="2" t="s">
        <v>62</v>
      </c>
      <c r="I427" s="2">
        <v>0</v>
      </c>
      <c r="J427" s="11">
        <v>1</v>
      </c>
      <c r="K427" s="11"/>
      <c r="L427" s="11"/>
      <c r="M427" s="11"/>
      <c r="N427" s="11"/>
      <c r="O427" s="2"/>
      <c r="P427" s="2"/>
      <c r="Q427" s="2"/>
      <c r="R427" s="2"/>
      <c r="S427" s="2"/>
      <c r="T427" s="2"/>
      <c r="U427" s="2"/>
      <c r="V427" s="2"/>
      <c r="W427" s="2"/>
      <c r="X427" s="2"/>
      <c r="Y427" s="2"/>
      <c r="Z427" s="2"/>
      <c r="AA427" s="26">
        <f t="shared" si="13"/>
        <v>1</v>
      </c>
      <c r="AB427" s="10">
        <f t="shared" si="12"/>
        <v>1</v>
      </c>
    </row>
    <row r="428" spans="2:28" ht="15.75" customHeight="1">
      <c r="B428" s="2" t="s">
        <v>1706</v>
      </c>
      <c r="C428" s="2" t="s">
        <v>1759</v>
      </c>
      <c r="D428" s="4" t="s">
        <v>1760</v>
      </c>
      <c r="E428" s="2" t="s">
        <v>1761</v>
      </c>
      <c r="F428" s="2">
        <v>1</v>
      </c>
      <c r="G428" s="2">
        <v>1</v>
      </c>
      <c r="H428" s="2" t="s">
        <v>62</v>
      </c>
      <c r="I428" s="2">
        <v>0</v>
      </c>
      <c r="J428" s="11">
        <v>1</v>
      </c>
      <c r="K428" s="11"/>
      <c r="L428" s="11"/>
      <c r="M428" s="11"/>
      <c r="N428" s="11"/>
      <c r="O428" s="2"/>
      <c r="P428" s="2"/>
      <c r="Q428" s="2"/>
      <c r="R428" s="2"/>
      <c r="S428" s="2"/>
      <c r="T428" s="2"/>
      <c r="U428" s="2"/>
      <c r="V428" s="2"/>
      <c r="W428" s="2"/>
      <c r="X428" s="2"/>
      <c r="Y428" s="2"/>
      <c r="Z428" s="2"/>
      <c r="AA428" s="26">
        <f t="shared" si="13"/>
        <v>1</v>
      </c>
      <c r="AB428" s="10">
        <f t="shared" si="12"/>
        <v>1</v>
      </c>
    </row>
    <row r="429" spans="2:28" ht="15.75" customHeight="1">
      <c r="B429" s="2" t="s">
        <v>1706</v>
      </c>
      <c r="C429" s="2" t="s">
        <v>1762</v>
      </c>
      <c r="D429" s="4" t="s">
        <v>1763</v>
      </c>
      <c r="E429" s="2" t="s">
        <v>1764</v>
      </c>
      <c r="F429" s="2">
        <v>1</v>
      </c>
      <c r="G429" s="2">
        <v>1</v>
      </c>
      <c r="H429" s="2" t="s">
        <v>62</v>
      </c>
      <c r="I429" s="2">
        <v>0</v>
      </c>
      <c r="J429" s="11">
        <v>1</v>
      </c>
      <c r="K429" s="11"/>
      <c r="L429" s="11"/>
      <c r="M429" s="11"/>
      <c r="N429" s="11"/>
      <c r="O429" s="2"/>
      <c r="P429" s="2"/>
      <c r="Q429" s="2"/>
      <c r="R429" s="2"/>
      <c r="S429" s="2"/>
      <c r="T429" s="2"/>
      <c r="U429" s="2"/>
      <c r="V429" s="2"/>
      <c r="W429" s="2"/>
      <c r="X429" s="2"/>
      <c r="Y429" s="2"/>
      <c r="Z429" s="2"/>
      <c r="AA429" s="26">
        <f>SUM(J429:Y429)</f>
        <v>1</v>
      </c>
      <c r="AB429" s="10">
        <f t="shared" si="12"/>
        <v>1</v>
      </c>
    </row>
    <row r="430" spans="2:28" ht="15.75" customHeight="1">
      <c r="B430" s="2" t="s">
        <v>1706</v>
      </c>
      <c r="C430" s="2" t="s">
        <v>1765</v>
      </c>
      <c r="D430" s="4" t="s">
        <v>1766</v>
      </c>
      <c r="E430" s="2" t="s">
        <v>1767</v>
      </c>
      <c r="F430" s="2">
        <v>3</v>
      </c>
      <c r="G430" s="2">
        <v>3</v>
      </c>
      <c r="H430" s="2" t="s">
        <v>62</v>
      </c>
      <c r="I430" s="2">
        <v>0</v>
      </c>
      <c r="J430" s="11">
        <v>1</v>
      </c>
      <c r="K430" s="11">
        <v>2</v>
      </c>
      <c r="L430" s="11"/>
      <c r="M430" s="11"/>
      <c r="N430" s="11"/>
      <c r="O430" s="2"/>
      <c r="P430" s="2"/>
      <c r="Q430" s="2"/>
      <c r="R430" s="2"/>
      <c r="S430" s="2"/>
      <c r="T430" s="2"/>
      <c r="U430" s="2"/>
      <c r="V430" s="2"/>
      <c r="W430" s="2"/>
      <c r="X430" s="2"/>
      <c r="Y430" s="2"/>
      <c r="Z430" s="2"/>
      <c r="AA430" s="26">
        <f t="shared" ref="AA430:AA493" si="14">SUM(J430:Y430)</f>
        <v>3</v>
      </c>
      <c r="AB430" s="10">
        <f t="shared" si="12"/>
        <v>3</v>
      </c>
    </row>
    <row r="431" spans="2:28" ht="15.75" customHeight="1">
      <c r="B431" s="2" t="s">
        <v>427</v>
      </c>
      <c r="C431" s="2" t="s">
        <v>1768</v>
      </c>
      <c r="D431" s="2" t="s">
        <v>1769</v>
      </c>
      <c r="E431" s="2" t="s">
        <v>1770</v>
      </c>
      <c r="F431" s="2">
        <v>2</v>
      </c>
      <c r="G431" s="2">
        <v>1</v>
      </c>
      <c r="H431" s="2" t="s">
        <v>67</v>
      </c>
      <c r="I431" s="2">
        <v>0</v>
      </c>
      <c r="J431" s="11"/>
      <c r="K431" s="11"/>
      <c r="L431" s="11">
        <v>1</v>
      </c>
      <c r="M431" s="11">
        <v>1</v>
      </c>
      <c r="N431" s="11"/>
      <c r="O431" s="2"/>
      <c r="P431" s="2"/>
      <c r="Q431" s="2"/>
      <c r="R431" s="2"/>
      <c r="S431" s="2"/>
      <c r="T431" s="2"/>
      <c r="U431" s="2"/>
      <c r="V431" s="2"/>
      <c r="W431" s="2"/>
      <c r="X431" s="2"/>
      <c r="Y431" s="2"/>
      <c r="Z431" s="2"/>
      <c r="AA431" s="26">
        <f t="shared" si="14"/>
        <v>2</v>
      </c>
      <c r="AB431" s="10">
        <f t="shared" si="12"/>
        <v>2</v>
      </c>
    </row>
    <row r="432" spans="2:28" ht="15.75" customHeight="1">
      <c r="B432" s="2" t="s">
        <v>186</v>
      </c>
      <c r="C432" s="2" t="s">
        <v>1771</v>
      </c>
      <c r="D432" s="2" t="s">
        <v>1772</v>
      </c>
      <c r="E432" s="2" t="s">
        <v>1773</v>
      </c>
      <c r="F432" s="2">
        <v>1</v>
      </c>
      <c r="G432" s="2">
        <v>1</v>
      </c>
      <c r="H432" s="2" t="s">
        <v>62</v>
      </c>
      <c r="I432" s="2">
        <v>0</v>
      </c>
      <c r="J432" s="11">
        <v>1</v>
      </c>
      <c r="K432" s="11"/>
      <c r="L432" s="11"/>
      <c r="M432" s="11"/>
      <c r="N432" s="11"/>
      <c r="O432" s="2"/>
      <c r="P432" s="2"/>
      <c r="Q432" s="2"/>
      <c r="R432" s="2"/>
      <c r="S432" s="2"/>
      <c r="T432" s="2"/>
      <c r="U432" s="2"/>
      <c r="V432" s="2"/>
      <c r="W432" s="2"/>
      <c r="X432" s="2"/>
      <c r="Y432" s="2"/>
      <c r="Z432" s="2"/>
      <c r="AA432" s="26">
        <f t="shared" si="14"/>
        <v>1</v>
      </c>
      <c r="AB432" s="10">
        <f t="shared" si="12"/>
        <v>1</v>
      </c>
    </row>
    <row r="433" spans="2:28" ht="15.75" customHeight="1">
      <c r="B433" s="2" t="s">
        <v>186</v>
      </c>
      <c r="C433" s="2" t="s">
        <v>1774</v>
      </c>
      <c r="D433" s="2" t="s">
        <v>1775</v>
      </c>
      <c r="E433" s="2" t="s">
        <v>1776</v>
      </c>
      <c r="F433" s="2">
        <v>1</v>
      </c>
      <c r="G433" s="2">
        <v>1</v>
      </c>
      <c r="H433" s="2" t="s">
        <v>67</v>
      </c>
      <c r="I433" s="2">
        <v>0</v>
      </c>
      <c r="J433" s="11"/>
      <c r="K433" s="11">
        <v>1</v>
      </c>
      <c r="L433" s="11"/>
      <c r="M433" s="11"/>
      <c r="N433" s="11"/>
      <c r="O433" s="2"/>
      <c r="P433" s="2"/>
      <c r="Q433" s="2"/>
      <c r="R433" s="2"/>
      <c r="S433" s="2"/>
      <c r="T433" s="2"/>
      <c r="U433" s="2"/>
      <c r="V433" s="2"/>
      <c r="W433" s="2"/>
      <c r="X433" s="2"/>
      <c r="Y433" s="2"/>
      <c r="Z433" s="2"/>
      <c r="AA433" s="26">
        <f t="shared" si="14"/>
        <v>1</v>
      </c>
      <c r="AB433" s="10">
        <f t="shared" si="12"/>
        <v>1</v>
      </c>
    </row>
    <row r="434" spans="2:28" ht="15.75" customHeight="1">
      <c r="B434" s="2" t="s">
        <v>186</v>
      </c>
      <c r="C434" s="2" t="s">
        <v>1777</v>
      </c>
      <c r="D434" s="2" t="s">
        <v>1778</v>
      </c>
      <c r="E434" s="2" t="s">
        <v>1779</v>
      </c>
      <c r="F434" s="2">
        <v>1</v>
      </c>
      <c r="G434" s="2">
        <v>1</v>
      </c>
      <c r="H434" s="2" t="s">
        <v>67</v>
      </c>
      <c r="I434" s="2">
        <v>0</v>
      </c>
      <c r="J434" s="11"/>
      <c r="K434" s="11">
        <v>1</v>
      </c>
      <c r="L434" s="11"/>
      <c r="M434" s="11"/>
      <c r="N434" s="11"/>
      <c r="O434" s="2"/>
      <c r="P434" s="2"/>
      <c r="Q434" s="2"/>
      <c r="R434" s="2"/>
      <c r="S434" s="2"/>
      <c r="T434" s="2"/>
      <c r="U434" s="2"/>
      <c r="V434" s="2"/>
      <c r="W434" s="2"/>
      <c r="X434" s="2"/>
      <c r="Y434" s="2"/>
      <c r="Z434" s="2"/>
      <c r="AA434" s="26">
        <f t="shared" si="14"/>
        <v>1</v>
      </c>
      <c r="AB434" s="10">
        <f t="shared" si="12"/>
        <v>1</v>
      </c>
    </row>
    <row r="435" spans="2:28" ht="15.75" customHeight="1">
      <c r="B435" s="2" t="s">
        <v>186</v>
      </c>
      <c r="C435" s="2" t="s">
        <v>1780</v>
      </c>
      <c r="D435" s="2" t="s">
        <v>1778</v>
      </c>
      <c r="E435" s="2" t="s">
        <v>1781</v>
      </c>
      <c r="F435" s="2">
        <v>2</v>
      </c>
      <c r="G435" s="2">
        <v>2</v>
      </c>
      <c r="H435" s="2" t="s">
        <v>67</v>
      </c>
      <c r="I435" s="2">
        <v>0</v>
      </c>
      <c r="J435" s="11"/>
      <c r="K435" s="11"/>
      <c r="L435" s="11">
        <v>2</v>
      </c>
      <c r="M435" s="11"/>
      <c r="N435" s="11"/>
      <c r="O435" s="2"/>
      <c r="P435" s="2"/>
      <c r="Q435" s="2"/>
      <c r="R435" s="2"/>
      <c r="S435" s="2"/>
      <c r="T435" s="2"/>
      <c r="U435" s="2"/>
      <c r="V435" s="2"/>
      <c r="W435" s="2"/>
      <c r="X435" s="2"/>
      <c r="Y435" s="2"/>
      <c r="Z435" s="2"/>
      <c r="AA435" s="26">
        <f t="shared" si="14"/>
        <v>2</v>
      </c>
      <c r="AB435" s="10">
        <f t="shared" si="12"/>
        <v>2</v>
      </c>
    </row>
    <row r="436" spans="2:28" ht="15.75" customHeight="1">
      <c r="B436" s="2" t="s">
        <v>186</v>
      </c>
      <c r="C436" s="2" t="s">
        <v>1782</v>
      </c>
      <c r="D436" s="2" t="s">
        <v>1783</v>
      </c>
      <c r="E436" s="2" t="s">
        <v>1784</v>
      </c>
      <c r="F436" s="2">
        <v>2</v>
      </c>
      <c r="G436" s="2">
        <v>2</v>
      </c>
      <c r="H436" s="2" t="s">
        <v>67</v>
      </c>
      <c r="I436" s="2">
        <v>0</v>
      </c>
      <c r="J436" s="11"/>
      <c r="K436" s="11">
        <v>1</v>
      </c>
      <c r="L436" s="11">
        <v>1</v>
      </c>
      <c r="M436" s="11"/>
      <c r="N436" s="11"/>
      <c r="O436" s="2"/>
      <c r="P436" s="2"/>
      <c r="Q436" s="2"/>
      <c r="R436" s="2"/>
      <c r="S436" s="2"/>
      <c r="T436" s="2"/>
      <c r="U436" s="2"/>
      <c r="V436" s="2"/>
      <c r="W436" s="2"/>
      <c r="X436" s="2"/>
      <c r="Y436" s="2"/>
      <c r="Z436" s="2"/>
      <c r="AA436" s="26">
        <f t="shared" si="14"/>
        <v>2</v>
      </c>
      <c r="AB436" s="10">
        <f t="shared" si="12"/>
        <v>2</v>
      </c>
    </row>
    <row r="437" spans="2:28" ht="15.75" customHeight="1">
      <c r="B437" s="2" t="s">
        <v>186</v>
      </c>
      <c r="C437" s="2" t="s">
        <v>1785</v>
      </c>
      <c r="D437" s="2" t="s">
        <v>1786</v>
      </c>
      <c r="E437" s="2" t="s">
        <v>1787</v>
      </c>
      <c r="F437" s="2">
        <v>2</v>
      </c>
      <c r="G437" s="2">
        <v>2</v>
      </c>
      <c r="H437" s="2" t="s">
        <v>75</v>
      </c>
      <c r="I437" s="2">
        <v>2</v>
      </c>
      <c r="J437" s="11"/>
      <c r="K437" s="11"/>
      <c r="L437" s="11"/>
      <c r="M437" s="11"/>
      <c r="N437" s="11"/>
      <c r="O437" s="2"/>
      <c r="P437" s="2"/>
      <c r="Q437" s="2"/>
      <c r="R437" s="2"/>
      <c r="S437" s="2"/>
      <c r="T437" s="2"/>
      <c r="U437" s="2"/>
      <c r="V437" s="2"/>
      <c r="W437" s="2"/>
      <c r="X437" s="2"/>
      <c r="Y437" s="2"/>
      <c r="Z437" s="2"/>
      <c r="AA437" s="26">
        <f t="shared" si="14"/>
        <v>0</v>
      </c>
      <c r="AB437" s="10">
        <f t="shared" si="12"/>
        <v>0</v>
      </c>
    </row>
    <row r="438" spans="2:28" ht="15.75" customHeight="1">
      <c r="B438" s="2" t="s">
        <v>186</v>
      </c>
      <c r="C438" s="2" t="s">
        <v>1788</v>
      </c>
      <c r="D438" s="2" t="s">
        <v>1789</v>
      </c>
      <c r="E438" s="2" t="s">
        <v>1790</v>
      </c>
      <c r="F438" s="2">
        <v>4</v>
      </c>
      <c r="G438" s="2">
        <v>4</v>
      </c>
      <c r="H438" s="2" t="s">
        <v>62</v>
      </c>
      <c r="I438" s="2">
        <v>0</v>
      </c>
      <c r="J438" s="11">
        <v>1</v>
      </c>
      <c r="K438" s="11">
        <v>1</v>
      </c>
      <c r="L438" s="11"/>
      <c r="M438" s="11"/>
      <c r="N438" s="11"/>
      <c r="O438" s="2"/>
      <c r="P438" s="2"/>
      <c r="Q438" s="2"/>
      <c r="R438" s="2"/>
      <c r="S438" s="2"/>
      <c r="T438" s="2"/>
      <c r="U438" s="2"/>
      <c r="V438" s="2"/>
      <c r="W438" s="2"/>
      <c r="X438" s="2"/>
      <c r="Y438" s="2"/>
      <c r="Z438" s="2"/>
      <c r="AA438" s="26">
        <f t="shared" si="14"/>
        <v>2</v>
      </c>
      <c r="AB438" s="10">
        <f t="shared" si="12"/>
        <v>2</v>
      </c>
    </row>
    <row r="439" spans="2:28" ht="15.75" customHeight="1">
      <c r="B439" s="2" t="s">
        <v>186</v>
      </c>
      <c r="C439" s="2" t="s">
        <v>1791</v>
      </c>
      <c r="D439" s="2" t="s">
        <v>1792</v>
      </c>
      <c r="E439" s="2" t="s">
        <v>1793</v>
      </c>
      <c r="F439" s="2">
        <v>1</v>
      </c>
      <c r="G439" s="2">
        <v>1</v>
      </c>
      <c r="H439" s="2" t="s">
        <v>62</v>
      </c>
      <c r="I439" s="2">
        <v>0</v>
      </c>
      <c r="J439" s="11">
        <v>1</v>
      </c>
      <c r="K439" s="11"/>
      <c r="L439" s="11"/>
      <c r="M439" s="11"/>
      <c r="N439" s="11"/>
      <c r="O439" s="2"/>
      <c r="P439" s="2"/>
      <c r="Q439" s="2"/>
      <c r="R439" s="2"/>
      <c r="S439" s="2"/>
      <c r="T439" s="2"/>
      <c r="U439" s="2"/>
      <c r="V439" s="2"/>
      <c r="W439" s="2"/>
      <c r="X439" s="2"/>
      <c r="Y439" s="2"/>
      <c r="Z439" s="2"/>
      <c r="AA439" s="26">
        <f t="shared" si="14"/>
        <v>1</v>
      </c>
      <c r="AB439" s="10">
        <f t="shared" si="12"/>
        <v>1</v>
      </c>
    </row>
    <row r="440" spans="2:28" ht="15.75" customHeight="1">
      <c r="B440" s="2" t="s">
        <v>186</v>
      </c>
      <c r="C440" s="2" t="s">
        <v>1794</v>
      </c>
      <c r="D440" s="4" t="s">
        <v>1795</v>
      </c>
      <c r="E440" s="2" t="s">
        <v>1796</v>
      </c>
      <c r="F440" s="2">
        <v>1</v>
      </c>
      <c r="G440" s="2">
        <v>1</v>
      </c>
      <c r="H440" s="2" t="s">
        <v>67</v>
      </c>
      <c r="I440" s="2">
        <v>0</v>
      </c>
      <c r="J440" s="11"/>
      <c r="K440" s="11"/>
      <c r="L440" s="11">
        <v>1</v>
      </c>
      <c r="M440" s="11"/>
      <c r="N440" s="11"/>
      <c r="O440" s="2"/>
      <c r="P440" s="2"/>
      <c r="Q440" s="2"/>
      <c r="R440" s="2"/>
      <c r="S440" s="2"/>
      <c r="T440" s="2"/>
      <c r="U440" s="2"/>
      <c r="V440" s="2"/>
      <c r="W440" s="2"/>
      <c r="X440" s="2"/>
      <c r="Y440" s="2"/>
      <c r="Z440" s="2"/>
      <c r="AA440" s="26">
        <f t="shared" si="14"/>
        <v>1</v>
      </c>
      <c r="AB440" s="10">
        <f t="shared" si="12"/>
        <v>1</v>
      </c>
    </row>
    <row r="441" spans="2:28" ht="15.75" customHeight="1">
      <c r="B441" s="2" t="s">
        <v>186</v>
      </c>
      <c r="C441" s="2" t="s">
        <v>1797</v>
      </c>
      <c r="D441" s="4" t="s">
        <v>1798</v>
      </c>
      <c r="E441" s="2" t="s">
        <v>1799</v>
      </c>
      <c r="F441" s="2">
        <v>1</v>
      </c>
      <c r="G441" s="2">
        <v>1</v>
      </c>
      <c r="H441" s="2" t="s">
        <v>67</v>
      </c>
      <c r="I441" s="2">
        <v>0</v>
      </c>
      <c r="J441" s="11"/>
      <c r="K441" s="11"/>
      <c r="L441" s="11">
        <v>1</v>
      </c>
      <c r="M441" s="11"/>
      <c r="N441" s="11"/>
      <c r="O441" s="2"/>
      <c r="P441" s="2"/>
      <c r="Q441" s="2"/>
      <c r="R441" s="2"/>
      <c r="S441" s="2"/>
      <c r="T441" s="2"/>
      <c r="U441" s="2"/>
      <c r="V441" s="2"/>
      <c r="W441" s="2"/>
      <c r="X441" s="2"/>
      <c r="Y441" s="2"/>
      <c r="Z441" s="2"/>
      <c r="AA441" s="26">
        <f t="shared" si="14"/>
        <v>1</v>
      </c>
      <c r="AB441" s="10">
        <f t="shared" si="12"/>
        <v>1</v>
      </c>
    </row>
    <row r="442" spans="2:28" ht="15.75" customHeight="1">
      <c r="B442" s="2" t="s">
        <v>186</v>
      </c>
      <c r="C442" s="2" t="s">
        <v>1800</v>
      </c>
      <c r="D442" s="4" t="s">
        <v>1801</v>
      </c>
      <c r="E442" s="2" t="s">
        <v>1802</v>
      </c>
      <c r="F442" s="2">
        <v>2</v>
      </c>
      <c r="G442" s="2">
        <v>2</v>
      </c>
      <c r="H442" s="2" t="s">
        <v>67</v>
      </c>
      <c r="I442" s="2">
        <v>0</v>
      </c>
      <c r="J442" s="11"/>
      <c r="K442" s="11">
        <v>2</v>
      </c>
      <c r="L442" s="11"/>
      <c r="M442" s="11"/>
      <c r="N442" s="11"/>
      <c r="O442" s="2"/>
      <c r="P442" s="2"/>
      <c r="Q442" s="2"/>
      <c r="R442" s="2"/>
      <c r="S442" s="2"/>
      <c r="T442" s="2"/>
      <c r="U442" s="2"/>
      <c r="V442" s="2"/>
      <c r="W442" s="2"/>
      <c r="X442" s="2"/>
      <c r="Y442" s="2"/>
      <c r="Z442" s="2"/>
      <c r="AA442" s="26">
        <f t="shared" si="14"/>
        <v>2</v>
      </c>
      <c r="AB442" s="10">
        <f t="shared" si="12"/>
        <v>2</v>
      </c>
    </row>
    <row r="443" spans="2:28" ht="15.75" customHeight="1">
      <c r="B443" s="2" t="s">
        <v>186</v>
      </c>
      <c r="C443" s="2" t="s">
        <v>1803</v>
      </c>
      <c r="D443" s="4" t="s">
        <v>1804</v>
      </c>
      <c r="E443" s="2" t="s">
        <v>1805</v>
      </c>
      <c r="F443" s="2">
        <v>1</v>
      </c>
      <c r="G443" s="2">
        <v>1</v>
      </c>
      <c r="H443" s="2" t="s">
        <v>62</v>
      </c>
      <c r="I443" s="2">
        <v>0</v>
      </c>
      <c r="J443" s="11">
        <v>1</v>
      </c>
      <c r="K443" s="11"/>
      <c r="L443" s="11"/>
      <c r="M443" s="11"/>
      <c r="N443" s="11"/>
      <c r="O443" s="2"/>
      <c r="P443" s="2"/>
      <c r="Q443" s="2"/>
      <c r="R443" s="2"/>
      <c r="S443" s="2"/>
      <c r="T443" s="2"/>
      <c r="U443" s="2"/>
      <c r="V443" s="2"/>
      <c r="W443" s="2"/>
      <c r="X443" s="2"/>
      <c r="Y443" s="2"/>
      <c r="Z443" s="2"/>
      <c r="AA443" s="26">
        <f t="shared" si="14"/>
        <v>1</v>
      </c>
      <c r="AB443" s="10">
        <f t="shared" si="12"/>
        <v>1</v>
      </c>
    </row>
    <row r="444" spans="2:28" ht="15.75" customHeight="1">
      <c r="B444" s="2" t="s">
        <v>186</v>
      </c>
      <c r="C444" s="2" t="s">
        <v>1806</v>
      </c>
      <c r="D444" s="4" t="s">
        <v>1807</v>
      </c>
      <c r="E444" s="2" t="s">
        <v>1808</v>
      </c>
      <c r="F444" s="2">
        <v>1</v>
      </c>
      <c r="G444" s="2">
        <v>1</v>
      </c>
      <c r="H444" s="2" t="s">
        <v>67</v>
      </c>
      <c r="I444" s="2">
        <v>0</v>
      </c>
      <c r="J444" s="11"/>
      <c r="K444" s="11"/>
      <c r="L444" s="11">
        <v>1</v>
      </c>
      <c r="M444" s="11"/>
      <c r="N444" s="11"/>
      <c r="O444" s="2"/>
      <c r="P444" s="2"/>
      <c r="Q444" s="2"/>
      <c r="R444" s="2"/>
      <c r="S444" s="2"/>
      <c r="T444" s="2"/>
      <c r="U444" s="2"/>
      <c r="V444" s="2"/>
      <c r="W444" s="2"/>
      <c r="X444" s="2"/>
      <c r="Y444" s="2"/>
      <c r="Z444" s="2"/>
      <c r="AA444" s="26">
        <f t="shared" si="14"/>
        <v>1</v>
      </c>
      <c r="AB444" s="10">
        <f t="shared" si="12"/>
        <v>1</v>
      </c>
    </row>
    <row r="445" spans="2:28" ht="15.75" customHeight="1">
      <c r="B445" s="2" t="s">
        <v>186</v>
      </c>
      <c r="C445" s="2" t="s">
        <v>1809</v>
      </c>
      <c r="D445" s="4" t="s">
        <v>1810</v>
      </c>
      <c r="E445" s="2" t="s">
        <v>1811</v>
      </c>
      <c r="F445" s="2">
        <v>1</v>
      </c>
      <c r="G445" s="2">
        <v>1</v>
      </c>
      <c r="H445" s="2" t="s">
        <v>62</v>
      </c>
      <c r="I445" s="2">
        <v>0</v>
      </c>
      <c r="J445" s="11">
        <v>1</v>
      </c>
      <c r="K445" s="11"/>
      <c r="L445" s="11"/>
      <c r="M445" s="11"/>
      <c r="N445" s="11"/>
      <c r="O445" s="2"/>
      <c r="P445" s="2"/>
      <c r="Q445" s="2"/>
      <c r="R445" s="2"/>
      <c r="S445" s="2"/>
      <c r="T445" s="2"/>
      <c r="U445" s="2"/>
      <c r="V445" s="2"/>
      <c r="W445" s="2"/>
      <c r="X445" s="2"/>
      <c r="Y445" s="2"/>
      <c r="Z445" s="2"/>
      <c r="AA445" s="26">
        <f t="shared" si="14"/>
        <v>1</v>
      </c>
      <c r="AB445" s="10">
        <f t="shared" si="12"/>
        <v>1</v>
      </c>
    </row>
    <row r="446" spans="2:28" ht="15.75" customHeight="1">
      <c r="B446" s="2" t="s">
        <v>186</v>
      </c>
      <c r="C446" s="2" t="s">
        <v>1812</v>
      </c>
      <c r="D446" s="4" t="s">
        <v>1813</v>
      </c>
      <c r="E446" s="2" t="s">
        <v>1814</v>
      </c>
      <c r="F446" s="2">
        <v>1</v>
      </c>
      <c r="G446" s="2">
        <v>1</v>
      </c>
      <c r="H446" s="2" t="s">
        <v>67</v>
      </c>
      <c r="I446" s="2">
        <v>0</v>
      </c>
      <c r="J446" s="11"/>
      <c r="K446" s="11">
        <v>1</v>
      </c>
      <c r="L446" s="11"/>
      <c r="M446" s="11"/>
      <c r="N446" s="11"/>
      <c r="O446" s="2"/>
      <c r="P446" s="2"/>
      <c r="Q446" s="2"/>
      <c r="R446" s="2"/>
      <c r="S446" s="2"/>
      <c r="T446" s="2"/>
      <c r="U446" s="2"/>
      <c r="V446" s="2"/>
      <c r="W446" s="2"/>
      <c r="X446" s="2"/>
      <c r="Y446" s="2"/>
      <c r="Z446" s="2"/>
      <c r="AA446" s="26">
        <f t="shared" si="14"/>
        <v>1</v>
      </c>
      <c r="AB446" s="10">
        <f t="shared" si="12"/>
        <v>1</v>
      </c>
    </row>
    <row r="447" spans="2:28" ht="15.75" customHeight="1">
      <c r="B447" s="2" t="s">
        <v>186</v>
      </c>
      <c r="C447" s="2" t="s">
        <v>1815</v>
      </c>
      <c r="D447" s="4" t="s">
        <v>1816</v>
      </c>
      <c r="E447" s="2" t="s">
        <v>1817</v>
      </c>
      <c r="F447" s="2">
        <v>1</v>
      </c>
      <c r="G447" s="2">
        <v>1</v>
      </c>
      <c r="H447" s="2" t="s">
        <v>75</v>
      </c>
      <c r="I447" s="2">
        <v>1</v>
      </c>
      <c r="J447" s="11"/>
      <c r="K447" s="11"/>
      <c r="L447" s="11"/>
      <c r="M447" s="11"/>
      <c r="N447" s="11"/>
      <c r="O447" s="2"/>
      <c r="P447" s="2"/>
      <c r="Q447" s="2"/>
      <c r="R447" s="2"/>
      <c r="S447" s="2"/>
      <c r="T447" s="2"/>
      <c r="U447" s="2"/>
      <c r="V447" s="2"/>
      <c r="W447" s="2"/>
      <c r="X447" s="2"/>
      <c r="Y447" s="2"/>
      <c r="Z447" s="2"/>
      <c r="AA447" s="26">
        <f t="shared" si="14"/>
        <v>0</v>
      </c>
      <c r="AB447" s="10">
        <f t="shared" si="12"/>
        <v>0</v>
      </c>
    </row>
    <row r="448" spans="2:28" ht="15.75" customHeight="1">
      <c r="B448" s="2" t="s">
        <v>186</v>
      </c>
      <c r="C448" s="2" t="s">
        <v>1818</v>
      </c>
      <c r="D448" s="4" t="s">
        <v>1819</v>
      </c>
      <c r="E448" s="2" t="s">
        <v>1820</v>
      </c>
      <c r="F448" s="2">
        <v>1</v>
      </c>
      <c r="G448" s="2">
        <v>1</v>
      </c>
      <c r="H448" s="2" t="s">
        <v>67</v>
      </c>
      <c r="I448" s="2">
        <v>0</v>
      </c>
      <c r="J448" s="11"/>
      <c r="K448" s="11"/>
      <c r="L448" s="11">
        <v>1</v>
      </c>
      <c r="M448" s="11"/>
      <c r="N448" s="11"/>
      <c r="O448" s="2"/>
      <c r="P448" s="2"/>
      <c r="Q448" s="2"/>
      <c r="R448" s="2"/>
      <c r="S448" s="2"/>
      <c r="T448" s="2"/>
      <c r="U448" s="2"/>
      <c r="V448" s="2"/>
      <c r="W448" s="2"/>
      <c r="X448" s="2"/>
      <c r="Y448" s="2"/>
      <c r="Z448" s="2"/>
      <c r="AA448" s="26">
        <f t="shared" si="14"/>
        <v>1</v>
      </c>
      <c r="AB448" s="10">
        <f t="shared" si="12"/>
        <v>1</v>
      </c>
    </row>
    <row r="449" spans="2:28" ht="15.75" customHeight="1">
      <c r="B449" s="2" t="s">
        <v>240</v>
      </c>
      <c r="C449" s="2" t="s">
        <v>1821</v>
      </c>
      <c r="D449" s="4" t="s">
        <v>1822</v>
      </c>
      <c r="E449" s="2" t="s">
        <v>1823</v>
      </c>
      <c r="F449" s="2">
        <v>1</v>
      </c>
      <c r="G449" s="2">
        <v>1</v>
      </c>
      <c r="H449" s="2" t="s">
        <v>67</v>
      </c>
      <c r="I449" s="2">
        <v>0</v>
      </c>
      <c r="J449" s="11"/>
      <c r="K449" s="11"/>
      <c r="L449" s="11">
        <v>1</v>
      </c>
      <c r="M449" s="11"/>
      <c r="N449" s="11"/>
      <c r="O449" s="2"/>
      <c r="P449" s="2"/>
      <c r="Q449" s="2"/>
      <c r="R449" s="2"/>
      <c r="S449" s="2"/>
      <c r="T449" s="2"/>
      <c r="U449" s="2"/>
      <c r="V449" s="2"/>
      <c r="W449" s="2"/>
      <c r="X449" s="2"/>
      <c r="Y449" s="2"/>
      <c r="Z449" s="2"/>
      <c r="AA449" s="26">
        <f t="shared" si="14"/>
        <v>1</v>
      </c>
      <c r="AB449" s="10">
        <f t="shared" si="12"/>
        <v>1</v>
      </c>
    </row>
    <row r="450" spans="2:28" ht="15.75" customHeight="1">
      <c r="B450" s="2" t="s">
        <v>240</v>
      </c>
      <c r="C450" s="2" t="s">
        <v>1824</v>
      </c>
      <c r="D450" s="2" t="s">
        <v>1825</v>
      </c>
      <c r="E450" s="2" t="s">
        <v>1826</v>
      </c>
      <c r="F450" s="2">
        <v>2</v>
      </c>
      <c r="G450" s="2">
        <v>2</v>
      </c>
      <c r="H450" s="2" t="s">
        <v>62</v>
      </c>
      <c r="I450" s="2">
        <v>0</v>
      </c>
      <c r="J450" s="11">
        <v>1</v>
      </c>
      <c r="K450" s="11">
        <v>1</v>
      </c>
      <c r="L450" s="11"/>
      <c r="M450" s="11"/>
      <c r="N450" s="11"/>
      <c r="O450" s="2"/>
      <c r="P450" s="2"/>
      <c r="Q450" s="2"/>
      <c r="R450" s="2"/>
      <c r="S450" s="2"/>
      <c r="T450" s="2"/>
      <c r="U450" s="2"/>
      <c r="V450" s="2"/>
      <c r="W450" s="2"/>
      <c r="X450" s="2"/>
      <c r="Y450" s="2"/>
      <c r="Z450" s="2"/>
      <c r="AA450" s="26">
        <f t="shared" si="14"/>
        <v>2</v>
      </c>
      <c r="AB450" s="10">
        <f t="shared" ref="AB450:AB513" si="15">SUM(J450:N450)</f>
        <v>2</v>
      </c>
    </row>
    <row r="451" spans="2:28" ht="15.75" customHeight="1">
      <c r="B451" s="2" t="s">
        <v>1827</v>
      </c>
      <c r="C451" s="2" t="s">
        <v>1828</v>
      </c>
      <c r="D451" s="2" t="s">
        <v>1829</v>
      </c>
      <c r="E451" s="2" t="s">
        <v>1830</v>
      </c>
      <c r="F451" s="2">
        <v>3</v>
      </c>
      <c r="G451" s="2">
        <v>3</v>
      </c>
      <c r="H451" s="2" t="s">
        <v>75</v>
      </c>
      <c r="I451" s="2">
        <v>2</v>
      </c>
      <c r="J451" s="11"/>
      <c r="K451" s="11"/>
      <c r="L451" s="11"/>
      <c r="M451" s="11"/>
      <c r="N451" s="11"/>
      <c r="O451" s="2"/>
      <c r="P451" s="2"/>
      <c r="Q451" s="2"/>
      <c r="R451" s="2"/>
      <c r="S451" s="2"/>
      <c r="T451" s="2"/>
      <c r="U451" s="2"/>
      <c r="V451" s="2"/>
      <c r="W451" s="2"/>
      <c r="X451" s="2"/>
      <c r="Y451" s="2"/>
      <c r="Z451" s="2"/>
      <c r="AA451" s="26">
        <f t="shared" si="14"/>
        <v>0</v>
      </c>
      <c r="AB451" s="10">
        <f t="shared" si="15"/>
        <v>0</v>
      </c>
    </row>
    <row r="452" spans="2:28" ht="15.75" customHeight="1">
      <c r="B452" s="2" t="s">
        <v>1827</v>
      </c>
      <c r="C452" s="2" t="s">
        <v>1831</v>
      </c>
      <c r="D452" s="2" t="s">
        <v>1832</v>
      </c>
      <c r="E452" s="2" t="s">
        <v>1833</v>
      </c>
      <c r="F452" s="2">
        <v>1</v>
      </c>
      <c r="G452" s="2">
        <v>0</v>
      </c>
      <c r="H452" s="2" t="s">
        <v>75</v>
      </c>
      <c r="I452" s="2">
        <v>0</v>
      </c>
      <c r="J452" s="11"/>
      <c r="K452" s="11"/>
      <c r="L452" s="11"/>
      <c r="M452" s="11"/>
      <c r="N452" s="11"/>
      <c r="O452" s="2"/>
      <c r="P452" s="2"/>
      <c r="Q452" s="2"/>
      <c r="R452" s="2"/>
      <c r="S452" s="2"/>
      <c r="T452" s="2"/>
      <c r="U452" s="2"/>
      <c r="V452" s="2"/>
      <c r="W452" s="2"/>
      <c r="X452" s="2"/>
      <c r="Y452" s="2"/>
      <c r="Z452" s="2"/>
      <c r="AA452" s="26">
        <f t="shared" si="14"/>
        <v>0</v>
      </c>
      <c r="AB452" s="10">
        <f t="shared" si="15"/>
        <v>0</v>
      </c>
    </row>
    <row r="453" spans="2:28" ht="15.75" customHeight="1">
      <c r="B453" s="2" t="s">
        <v>1827</v>
      </c>
      <c r="C453" s="2" t="s">
        <v>1834</v>
      </c>
      <c r="D453" s="2" t="s">
        <v>1835</v>
      </c>
      <c r="E453" s="2" t="s">
        <v>1836</v>
      </c>
      <c r="F453" s="2">
        <v>1</v>
      </c>
      <c r="G453" s="2">
        <v>1</v>
      </c>
      <c r="H453" s="2" t="s">
        <v>62</v>
      </c>
      <c r="I453" s="2">
        <v>0</v>
      </c>
      <c r="J453" s="11">
        <v>1</v>
      </c>
      <c r="K453" s="11"/>
      <c r="L453" s="11"/>
      <c r="M453" s="11"/>
      <c r="N453" s="11"/>
      <c r="O453" s="2"/>
      <c r="P453" s="2"/>
      <c r="Q453" s="2"/>
      <c r="R453" s="2"/>
      <c r="S453" s="2"/>
      <c r="T453" s="2"/>
      <c r="U453" s="2"/>
      <c r="V453" s="2"/>
      <c r="W453" s="2"/>
      <c r="X453" s="2"/>
      <c r="Y453" s="2"/>
      <c r="Z453" s="2"/>
      <c r="AA453" s="26">
        <f t="shared" si="14"/>
        <v>1</v>
      </c>
      <c r="AB453" s="10">
        <f t="shared" si="15"/>
        <v>1</v>
      </c>
    </row>
    <row r="454" spans="2:28" ht="15.75" customHeight="1">
      <c r="B454" s="2" t="s">
        <v>1827</v>
      </c>
      <c r="C454" s="2" t="s">
        <v>1837</v>
      </c>
      <c r="D454" s="4" t="s">
        <v>1838</v>
      </c>
      <c r="E454" s="2" t="s">
        <v>1839</v>
      </c>
      <c r="F454" s="2">
        <v>3</v>
      </c>
      <c r="G454" s="2">
        <v>1</v>
      </c>
      <c r="H454" s="2" t="s">
        <v>75</v>
      </c>
      <c r="I454" s="2">
        <v>1</v>
      </c>
      <c r="J454" s="11"/>
      <c r="K454" s="11"/>
      <c r="L454" s="11"/>
      <c r="M454" s="11"/>
      <c r="N454" s="11"/>
      <c r="O454" s="2"/>
      <c r="P454" s="2"/>
      <c r="Q454" s="2"/>
      <c r="R454" s="2"/>
      <c r="S454" s="2"/>
      <c r="T454" s="2"/>
      <c r="U454" s="2"/>
      <c r="V454" s="2"/>
      <c r="W454" s="2"/>
      <c r="X454" s="2"/>
      <c r="Y454" s="2"/>
      <c r="Z454" s="2"/>
      <c r="AA454" s="26">
        <f t="shared" si="14"/>
        <v>0</v>
      </c>
      <c r="AB454" s="10">
        <f t="shared" si="15"/>
        <v>0</v>
      </c>
    </row>
    <row r="455" spans="2:28" ht="15.75" customHeight="1">
      <c r="B455" s="2" t="s">
        <v>1827</v>
      </c>
      <c r="C455" s="2" t="s">
        <v>1840</v>
      </c>
      <c r="D455" s="4" t="s">
        <v>1841</v>
      </c>
      <c r="E455" s="2" t="s">
        <v>1842</v>
      </c>
      <c r="F455" s="2">
        <v>1</v>
      </c>
      <c r="G455" s="2">
        <v>1</v>
      </c>
      <c r="H455" s="2" t="s">
        <v>75</v>
      </c>
      <c r="I455" s="2">
        <v>1</v>
      </c>
      <c r="J455" s="11"/>
      <c r="K455" s="11"/>
      <c r="L455" s="11"/>
      <c r="M455" s="11"/>
      <c r="N455" s="11"/>
      <c r="O455" s="2"/>
      <c r="P455" s="2"/>
      <c r="Q455" s="2"/>
      <c r="R455" s="2"/>
      <c r="S455" s="2"/>
      <c r="T455" s="2"/>
      <c r="U455" s="2"/>
      <c r="V455" s="2"/>
      <c r="W455" s="2"/>
      <c r="X455" s="2"/>
      <c r="Y455" s="2"/>
      <c r="Z455" s="2"/>
      <c r="AA455" s="26">
        <f t="shared" si="14"/>
        <v>0</v>
      </c>
      <c r="AB455" s="10">
        <f t="shared" si="15"/>
        <v>0</v>
      </c>
    </row>
    <row r="456" spans="2:28" ht="15.75" customHeight="1">
      <c r="B456" s="2" t="s">
        <v>1827</v>
      </c>
      <c r="C456" s="2" t="s">
        <v>1843</v>
      </c>
      <c r="D456" s="4" t="s">
        <v>1844</v>
      </c>
      <c r="E456" s="2" t="s">
        <v>1845</v>
      </c>
      <c r="F456" s="2">
        <v>2</v>
      </c>
      <c r="G456" s="2">
        <v>2</v>
      </c>
      <c r="H456" s="2" t="s">
        <v>62</v>
      </c>
      <c r="I456" s="2">
        <v>0</v>
      </c>
      <c r="J456" s="11">
        <v>1</v>
      </c>
      <c r="K456" s="11">
        <v>1</v>
      </c>
      <c r="L456" s="11"/>
      <c r="M456" s="11"/>
      <c r="N456" s="11"/>
      <c r="O456" s="2"/>
      <c r="P456" s="2"/>
      <c r="Q456" s="2"/>
      <c r="R456" s="2"/>
      <c r="S456" s="2"/>
      <c r="T456" s="2"/>
      <c r="U456" s="2"/>
      <c r="V456" s="2"/>
      <c r="W456" s="2"/>
      <c r="X456" s="2"/>
      <c r="Y456" s="2"/>
      <c r="Z456" s="2"/>
      <c r="AA456" s="26">
        <f t="shared" si="14"/>
        <v>2</v>
      </c>
      <c r="AB456" s="10">
        <f t="shared" si="15"/>
        <v>2</v>
      </c>
    </row>
    <row r="457" spans="2:28" ht="15.75" customHeight="1">
      <c r="B457" s="2" t="s">
        <v>431</v>
      </c>
      <c r="C457" s="2" t="s">
        <v>1846</v>
      </c>
      <c r="D457" s="2" t="s">
        <v>1847</v>
      </c>
      <c r="E457" s="2" t="s">
        <v>1848</v>
      </c>
      <c r="F457" s="2">
        <v>2</v>
      </c>
      <c r="G457" s="2">
        <v>2</v>
      </c>
      <c r="H457" s="2" t="s">
        <v>62</v>
      </c>
      <c r="I457" s="2">
        <v>0</v>
      </c>
      <c r="J457" s="11">
        <v>1</v>
      </c>
      <c r="K457" s="11"/>
      <c r="L457" s="11"/>
      <c r="M457" s="11"/>
      <c r="N457" s="11"/>
      <c r="O457" s="2"/>
      <c r="P457" s="2"/>
      <c r="Q457" s="2"/>
      <c r="R457" s="2"/>
      <c r="S457" s="2"/>
      <c r="T457" s="2"/>
      <c r="U457" s="2"/>
      <c r="V457" s="2"/>
      <c r="W457" s="2"/>
      <c r="X457" s="2"/>
      <c r="Y457" s="2"/>
      <c r="Z457" s="2"/>
      <c r="AA457" s="26">
        <f t="shared" si="14"/>
        <v>1</v>
      </c>
      <c r="AB457" s="10">
        <f t="shared" si="15"/>
        <v>1</v>
      </c>
    </row>
    <row r="458" spans="2:28" ht="15.75" customHeight="1">
      <c r="B458" s="2" t="s">
        <v>431</v>
      </c>
      <c r="C458" s="2" t="s">
        <v>1849</v>
      </c>
      <c r="D458" s="4" t="s">
        <v>1850</v>
      </c>
      <c r="E458" s="2" t="s">
        <v>1851</v>
      </c>
      <c r="F458" s="2">
        <v>1</v>
      </c>
      <c r="G458" s="2">
        <v>1</v>
      </c>
      <c r="H458" s="2" t="s">
        <v>67</v>
      </c>
      <c r="I458" s="2">
        <v>0</v>
      </c>
      <c r="J458" s="11">
        <v>1</v>
      </c>
      <c r="K458" s="11"/>
      <c r="L458" s="11"/>
      <c r="M458" s="11"/>
      <c r="N458" s="11"/>
      <c r="O458" s="2"/>
      <c r="P458" s="2"/>
      <c r="Q458" s="2"/>
      <c r="R458" s="2"/>
      <c r="S458" s="2"/>
      <c r="T458" s="2"/>
      <c r="U458" s="2"/>
      <c r="V458" s="2"/>
      <c r="W458" s="2"/>
      <c r="X458" s="2"/>
      <c r="Y458" s="2"/>
      <c r="Z458" s="2"/>
      <c r="AA458" s="26">
        <f t="shared" si="14"/>
        <v>1</v>
      </c>
      <c r="AB458" s="10">
        <f t="shared" si="15"/>
        <v>1</v>
      </c>
    </row>
    <row r="459" spans="2:28" ht="15.75" customHeight="1">
      <c r="B459" s="2" t="s">
        <v>1852</v>
      </c>
      <c r="C459" s="2" t="s">
        <v>1853</v>
      </c>
      <c r="D459" s="2" t="s">
        <v>1854</v>
      </c>
      <c r="E459" s="2" t="s">
        <v>1855</v>
      </c>
      <c r="F459" s="2">
        <v>1</v>
      </c>
      <c r="G459" s="2">
        <v>1</v>
      </c>
      <c r="H459" s="2" t="s">
        <v>75</v>
      </c>
      <c r="I459" s="2">
        <v>1</v>
      </c>
      <c r="J459" s="11"/>
      <c r="K459" s="11"/>
      <c r="L459" s="11"/>
      <c r="M459" s="11"/>
      <c r="N459" s="11"/>
      <c r="O459" s="2"/>
      <c r="P459" s="2"/>
      <c r="Q459" s="2"/>
      <c r="R459" s="2"/>
      <c r="S459" s="2"/>
      <c r="T459" s="2"/>
      <c r="U459" s="2"/>
      <c r="V459" s="2"/>
      <c r="W459" s="2"/>
      <c r="X459" s="2"/>
      <c r="Y459" s="2"/>
      <c r="Z459" s="2"/>
      <c r="AA459" s="26">
        <f t="shared" si="14"/>
        <v>0</v>
      </c>
      <c r="AB459" s="10">
        <f t="shared" si="15"/>
        <v>0</v>
      </c>
    </row>
    <row r="460" spans="2:28" ht="15.75" customHeight="1">
      <c r="B460" s="2" t="s">
        <v>1852</v>
      </c>
      <c r="C460" s="2" t="s">
        <v>1856</v>
      </c>
      <c r="D460" s="2" t="s">
        <v>1857</v>
      </c>
      <c r="E460" s="2" t="s">
        <v>1858</v>
      </c>
      <c r="F460" s="2">
        <v>1</v>
      </c>
      <c r="G460" s="2">
        <v>1</v>
      </c>
      <c r="H460" s="2" t="s">
        <v>62</v>
      </c>
      <c r="I460" s="2">
        <v>0</v>
      </c>
      <c r="J460" s="11">
        <v>1</v>
      </c>
      <c r="K460" s="11"/>
      <c r="L460" s="11"/>
      <c r="M460" s="11"/>
      <c r="N460" s="11"/>
      <c r="O460" s="2"/>
      <c r="P460" s="2"/>
      <c r="Q460" s="2"/>
      <c r="R460" s="2"/>
      <c r="S460" s="2"/>
      <c r="T460" s="2"/>
      <c r="U460" s="2"/>
      <c r="V460" s="2"/>
      <c r="W460" s="2"/>
      <c r="X460" s="2"/>
      <c r="Y460" s="2"/>
      <c r="Z460" s="2"/>
      <c r="AA460" s="26">
        <f t="shared" si="14"/>
        <v>1</v>
      </c>
      <c r="AB460" s="10">
        <f t="shared" si="15"/>
        <v>1</v>
      </c>
    </row>
    <row r="461" spans="2:28" ht="15.75" customHeight="1">
      <c r="B461" s="2" t="s">
        <v>1852</v>
      </c>
      <c r="C461" s="2" t="s">
        <v>1859</v>
      </c>
      <c r="D461" s="2" t="s">
        <v>1860</v>
      </c>
      <c r="E461" s="2" t="s">
        <v>1861</v>
      </c>
      <c r="F461" s="2">
        <v>3</v>
      </c>
      <c r="G461" s="2">
        <v>3</v>
      </c>
      <c r="H461" s="2" t="s">
        <v>62</v>
      </c>
      <c r="I461" s="2">
        <v>0</v>
      </c>
      <c r="J461" s="11">
        <v>3</v>
      </c>
      <c r="K461" s="11"/>
      <c r="L461" s="11"/>
      <c r="M461" s="11"/>
      <c r="N461" s="11"/>
      <c r="O461" s="2"/>
      <c r="P461" s="2"/>
      <c r="Q461" s="2"/>
      <c r="R461" s="2"/>
      <c r="S461" s="2"/>
      <c r="T461" s="2"/>
      <c r="U461" s="2"/>
      <c r="V461" s="2"/>
      <c r="W461" s="2"/>
      <c r="X461" s="2"/>
      <c r="Y461" s="2"/>
      <c r="Z461" s="2"/>
      <c r="AA461" s="26">
        <f t="shared" si="14"/>
        <v>3</v>
      </c>
      <c r="AB461" s="10">
        <f t="shared" si="15"/>
        <v>3</v>
      </c>
    </row>
    <row r="462" spans="2:28" ht="15.75" customHeight="1">
      <c r="B462" s="2" t="s">
        <v>1852</v>
      </c>
      <c r="C462" s="2" t="s">
        <v>1862</v>
      </c>
      <c r="D462" s="2" t="s">
        <v>1863</v>
      </c>
      <c r="E462" s="2" t="s">
        <v>1864</v>
      </c>
      <c r="F462" s="2">
        <v>1</v>
      </c>
      <c r="G462" s="2">
        <v>0</v>
      </c>
      <c r="H462" s="2" t="s">
        <v>62</v>
      </c>
      <c r="I462" s="2">
        <v>0</v>
      </c>
      <c r="J462" s="11">
        <v>1</v>
      </c>
      <c r="K462" s="11"/>
      <c r="L462" s="11"/>
      <c r="M462" s="11"/>
      <c r="N462" s="11"/>
      <c r="O462" s="2"/>
      <c r="P462" s="2"/>
      <c r="Q462" s="2"/>
      <c r="R462" s="2"/>
      <c r="S462" s="2"/>
      <c r="T462" s="2"/>
      <c r="U462" s="2"/>
      <c r="V462" s="2"/>
      <c r="W462" s="2"/>
      <c r="X462" s="2"/>
      <c r="Y462" s="2"/>
      <c r="Z462" s="2"/>
      <c r="AA462" s="26">
        <f t="shared" si="14"/>
        <v>1</v>
      </c>
      <c r="AB462" s="10">
        <f t="shared" si="15"/>
        <v>1</v>
      </c>
    </row>
    <row r="463" spans="2:28" ht="15.75" customHeight="1">
      <c r="B463" s="2" t="s">
        <v>1852</v>
      </c>
      <c r="C463" s="2" t="s">
        <v>1865</v>
      </c>
      <c r="D463" s="2" t="s">
        <v>1866</v>
      </c>
      <c r="E463" s="2" t="s">
        <v>1867</v>
      </c>
      <c r="F463" s="2">
        <v>1</v>
      </c>
      <c r="G463" s="2">
        <v>1</v>
      </c>
      <c r="H463" s="2" t="s">
        <v>67</v>
      </c>
      <c r="I463" s="2">
        <v>0</v>
      </c>
      <c r="J463" s="11"/>
      <c r="K463" s="11"/>
      <c r="L463" s="11">
        <v>1</v>
      </c>
      <c r="M463" s="11"/>
      <c r="N463" s="11"/>
      <c r="O463" s="2"/>
      <c r="P463" s="2"/>
      <c r="Q463" s="2"/>
      <c r="R463" s="2"/>
      <c r="S463" s="2"/>
      <c r="T463" s="2"/>
      <c r="U463" s="2"/>
      <c r="V463" s="2"/>
      <c r="W463" s="2"/>
      <c r="X463" s="2"/>
      <c r="Y463" s="2"/>
      <c r="Z463" s="2"/>
      <c r="AA463" s="26">
        <f t="shared" si="14"/>
        <v>1</v>
      </c>
      <c r="AB463" s="10">
        <f t="shared" si="15"/>
        <v>1</v>
      </c>
    </row>
    <row r="464" spans="2:28" ht="15.75" customHeight="1">
      <c r="B464" s="2" t="s">
        <v>1852</v>
      </c>
      <c r="C464" s="2" t="s">
        <v>1868</v>
      </c>
      <c r="D464" s="2" t="s">
        <v>1869</v>
      </c>
      <c r="E464" s="2" t="s">
        <v>1870</v>
      </c>
      <c r="F464" s="2">
        <v>1</v>
      </c>
      <c r="G464" s="2">
        <v>1</v>
      </c>
      <c r="H464" s="2" t="s">
        <v>62</v>
      </c>
      <c r="I464" s="2">
        <v>0</v>
      </c>
      <c r="J464" s="11"/>
      <c r="K464" s="11"/>
      <c r="L464" s="11">
        <v>1</v>
      </c>
      <c r="M464" s="11"/>
      <c r="N464" s="11"/>
      <c r="O464" s="2"/>
      <c r="P464" s="2"/>
      <c r="Q464" s="2"/>
      <c r="R464" s="2"/>
      <c r="S464" s="2"/>
      <c r="T464" s="2"/>
      <c r="U464" s="2"/>
      <c r="V464" s="2"/>
      <c r="W464" s="2"/>
      <c r="X464" s="2"/>
      <c r="Y464" s="2"/>
      <c r="Z464" s="2"/>
      <c r="AA464" s="26">
        <f t="shared" si="14"/>
        <v>1</v>
      </c>
      <c r="AB464" s="10">
        <f t="shared" si="15"/>
        <v>1</v>
      </c>
    </row>
    <row r="465" spans="2:28" ht="15.75" customHeight="1">
      <c r="B465" s="2" t="s">
        <v>1852</v>
      </c>
      <c r="C465" s="2" t="s">
        <v>1871</v>
      </c>
      <c r="D465" s="2" t="s">
        <v>1872</v>
      </c>
      <c r="E465" s="2" t="s">
        <v>1873</v>
      </c>
      <c r="F465" s="2">
        <v>1</v>
      </c>
      <c r="G465" s="2">
        <v>1</v>
      </c>
      <c r="H465" s="2" t="s">
        <v>62</v>
      </c>
      <c r="I465" s="2">
        <v>0</v>
      </c>
      <c r="J465" s="11"/>
      <c r="K465" s="11"/>
      <c r="L465" s="11">
        <v>1</v>
      </c>
      <c r="M465" s="11"/>
      <c r="N465" s="11"/>
      <c r="O465" s="2"/>
      <c r="P465" s="2"/>
      <c r="Q465" s="2"/>
      <c r="R465" s="2"/>
      <c r="S465" s="2"/>
      <c r="T465" s="2"/>
      <c r="U465" s="2"/>
      <c r="V465" s="2"/>
      <c r="W465" s="2"/>
      <c r="X465" s="2"/>
      <c r="Y465" s="2"/>
      <c r="Z465" s="2"/>
      <c r="AA465" s="26">
        <f t="shared" si="14"/>
        <v>1</v>
      </c>
      <c r="AB465" s="10">
        <f t="shared" si="15"/>
        <v>1</v>
      </c>
    </row>
    <row r="466" spans="2:28" ht="15.75" customHeight="1">
      <c r="B466" s="2" t="s">
        <v>1852</v>
      </c>
      <c r="C466" s="2" t="s">
        <v>1874</v>
      </c>
      <c r="D466" s="4" t="s">
        <v>1875</v>
      </c>
      <c r="E466" s="2" t="s">
        <v>1876</v>
      </c>
      <c r="F466" s="2">
        <v>1</v>
      </c>
      <c r="G466" s="2">
        <v>1</v>
      </c>
      <c r="H466" s="2" t="s">
        <v>75</v>
      </c>
      <c r="I466" s="2">
        <v>1</v>
      </c>
      <c r="J466" s="11"/>
      <c r="K466" s="11"/>
      <c r="L466" s="11"/>
      <c r="M466" s="11"/>
      <c r="N466" s="11"/>
      <c r="O466" s="2"/>
      <c r="P466" s="2"/>
      <c r="Q466" s="2"/>
      <c r="R466" s="2"/>
      <c r="S466" s="2"/>
      <c r="T466" s="2"/>
      <c r="U466" s="2"/>
      <c r="V466" s="2"/>
      <c r="W466" s="2"/>
      <c r="X466" s="2"/>
      <c r="Y466" s="2"/>
      <c r="Z466" s="2"/>
      <c r="AA466" s="26">
        <f t="shared" si="14"/>
        <v>0</v>
      </c>
      <c r="AB466" s="10">
        <f t="shared" si="15"/>
        <v>0</v>
      </c>
    </row>
    <row r="467" spans="2:28" ht="15.75" customHeight="1">
      <c r="B467" s="2" t="s">
        <v>1852</v>
      </c>
      <c r="C467" s="2" t="s">
        <v>1877</v>
      </c>
      <c r="D467" s="4" t="s">
        <v>1878</v>
      </c>
      <c r="E467" s="2" t="s">
        <v>1879</v>
      </c>
      <c r="F467" s="2">
        <v>1</v>
      </c>
      <c r="G467" s="2">
        <v>1</v>
      </c>
      <c r="H467" s="2" t="s">
        <v>67</v>
      </c>
      <c r="I467" s="2">
        <v>0</v>
      </c>
      <c r="J467" s="11"/>
      <c r="K467" s="11">
        <v>1</v>
      </c>
      <c r="L467" s="11"/>
      <c r="M467" s="11"/>
      <c r="N467" s="11"/>
      <c r="O467" s="2"/>
      <c r="P467" s="2"/>
      <c r="Q467" s="2"/>
      <c r="R467" s="2"/>
      <c r="S467" s="2"/>
      <c r="T467" s="2"/>
      <c r="U467" s="2"/>
      <c r="V467" s="2"/>
      <c r="W467" s="2"/>
      <c r="X467" s="2"/>
      <c r="Y467" s="2"/>
      <c r="Z467" s="2"/>
      <c r="AA467" s="26">
        <f t="shared" si="14"/>
        <v>1</v>
      </c>
      <c r="AB467" s="10">
        <f t="shared" si="15"/>
        <v>1</v>
      </c>
    </row>
    <row r="468" spans="2:28" ht="15.75" customHeight="1">
      <c r="B468" s="2" t="s">
        <v>1852</v>
      </c>
      <c r="C468" s="2" t="s">
        <v>1880</v>
      </c>
      <c r="D468" s="4" t="s">
        <v>1881</v>
      </c>
      <c r="E468" s="2" t="s">
        <v>1882</v>
      </c>
      <c r="F468" s="2">
        <v>1</v>
      </c>
      <c r="G468" s="2">
        <v>1</v>
      </c>
      <c r="H468" s="2" t="s">
        <v>62</v>
      </c>
      <c r="I468" s="2">
        <v>0</v>
      </c>
      <c r="J468" s="11">
        <v>1</v>
      </c>
      <c r="K468" s="11"/>
      <c r="L468" s="11"/>
      <c r="M468" s="11"/>
      <c r="N468" s="11"/>
      <c r="O468" s="2"/>
      <c r="P468" s="2"/>
      <c r="Q468" s="2"/>
      <c r="R468" s="2"/>
      <c r="S468" s="2"/>
      <c r="T468" s="2"/>
      <c r="U468" s="2"/>
      <c r="V468" s="2"/>
      <c r="W468" s="2"/>
      <c r="X468" s="2"/>
      <c r="Y468" s="2"/>
      <c r="Z468" s="2"/>
      <c r="AA468" s="26">
        <f t="shared" si="14"/>
        <v>1</v>
      </c>
      <c r="AB468" s="10">
        <f t="shared" si="15"/>
        <v>1</v>
      </c>
    </row>
    <row r="469" spans="2:28" ht="15.75" customHeight="1">
      <c r="B469" s="2" t="s">
        <v>1852</v>
      </c>
      <c r="C469" s="2" t="s">
        <v>1883</v>
      </c>
      <c r="D469" s="4" t="s">
        <v>1884</v>
      </c>
      <c r="E469" s="2" t="s">
        <v>1885</v>
      </c>
      <c r="F469" s="2">
        <v>1</v>
      </c>
      <c r="G469" s="2">
        <v>1</v>
      </c>
      <c r="H469" s="2" t="s">
        <v>67</v>
      </c>
      <c r="I469" s="2">
        <v>0</v>
      </c>
      <c r="J469" s="11">
        <v>1</v>
      </c>
      <c r="K469" s="11"/>
      <c r="L469" s="11"/>
      <c r="M469" s="11"/>
      <c r="N469" s="11"/>
      <c r="O469" s="2"/>
      <c r="P469" s="2"/>
      <c r="Q469" s="2"/>
      <c r="R469" s="2"/>
      <c r="S469" s="2"/>
      <c r="T469" s="2"/>
      <c r="U469" s="2"/>
      <c r="V469" s="2"/>
      <c r="W469" s="2"/>
      <c r="X469" s="2"/>
      <c r="Y469" s="2"/>
      <c r="Z469" s="2"/>
      <c r="AA469" s="26">
        <f t="shared" si="14"/>
        <v>1</v>
      </c>
      <c r="AB469" s="10">
        <f t="shared" si="15"/>
        <v>1</v>
      </c>
    </row>
    <row r="470" spans="2:28" ht="15.75" customHeight="1">
      <c r="B470" s="2" t="s">
        <v>1852</v>
      </c>
      <c r="C470" s="2" t="s">
        <v>1886</v>
      </c>
      <c r="D470" s="2" t="s">
        <v>1887</v>
      </c>
      <c r="E470" s="2" t="s">
        <v>1888</v>
      </c>
      <c r="F470" s="2">
        <v>1</v>
      </c>
      <c r="G470" s="2">
        <v>1</v>
      </c>
      <c r="H470" s="2" t="s">
        <v>62</v>
      </c>
      <c r="I470" s="2">
        <v>0</v>
      </c>
      <c r="J470" s="11">
        <v>1</v>
      </c>
      <c r="K470" s="11"/>
      <c r="L470" s="11"/>
      <c r="M470" s="11"/>
      <c r="N470" s="11"/>
      <c r="O470" s="2"/>
      <c r="P470" s="2"/>
      <c r="Q470" s="2"/>
      <c r="R470" s="2"/>
      <c r="S470" s="2"/>
      <c r="T470" s="2"/>
      <c r="U470" s="2"/>
      <c r="V470" s="2"/>
      <c r="W470" s="2"/>
      <c r="X470" s="2"/>
      <c r="Y470" s="2"/>
      <c r="Z470" s="2"/>
      <c r="AA470" s="26">
        <f t="shared" si="14"/>
        <v>1</v>
      </c>
      <c r="AB470" s="10">
        <f t="shared" si="15"/>
        <v>1</v>
      </c>
    </row>
    <row r="471" spans="2:28" ht="15.75" customHeight="1">
      <c r="B471" s="2" t="s">
        <v>274</v>
      </c>
      <c r="C471" s="2" t="s">
        <v>1889</v>
      </c>
      <c r="D471" s="2" t="s">
        <v>1890</v>
      </c>
      <c r="E471" s="2" t="s">
        <v>735</v>
      </c>
      <c r="F471" s="2">
        <v>1</v>
      </c>
      <c r="G471" s="2">
        <v>1</v>
      </c>
      <c r="H471" s="2" t="s">
        <v>62</v>
      </c>
      <c r="I471" s="2">
        <v>0</v>
      </c>
      <c r="J471" s="11">
        <v>1</v>
      </c>
      <c r="K471" s="11"/>
      <c r="L471" s="11"/>
      <c r="M471" s="11"/>
      <c r="N471" s="11"/>
      <c r="O471" s="2"/>
      <c r="P471" s="2"/>
      <c r="Q471" s="2"/>
      <c r="R471" s="2"/>
      <c r="S471" s="2"/>
      <c r="T471" s="2"/>
      <c r="U471" s="2"/>
      <c r="V471" s="2"/>
      <c r="W471" s="2"/>
      <c r="X471" s="2"/>
      <c r="Y471" s="2"/>
      <c r="Z471" s="2"/>
      <c r="AA471" s="26">
        <f t="shared" si="14"/>
        <v>1</v>
      </c>
      <c r="AB471" s="10">
        <f t="shared" si="15"/>
        <v>1</v>
      </c>
    </row>
    <row r="472" spans="2:28" ht="15.75" customHeight="1">
      <c r="B472" s="2" t="s">
        <v>274</v>
      </c>
      <c r="C472" s="2" t="s">
        <v>1891</v>
      </c>
      <c r="D472" s="2" t="s">
        <v>1892</v>
      </c>
      <c r="E472" s="2" t="s">
        <v>1893</v>
      </c>
      <c r="F472" s="2">
        <v>1</v>
      </c>
      <c r="G472" s="2">
        <v>1</v>
      </c>
      <c r="H472" s="2" t="s">
        <v>62</v>
      </c>
      <c r="I472" s="2">
        <v>0</v>
      </c>
      <c r="J472" s="11">
        <v>1</v>
      </c>
      <c r="K472" s="11"/>
      <c r="L472" s="11"/>
      <c r="M472" s="11"/>
      <c r="N472" s="11"/>
      <c r="O472" s="2"/>
      <c r="P472" s="2"/>
      <c r="Q472" s="2"/>
      <c r="R472" s="2"/>
      <c r="S472" s="2"/>
      <c r="T472" s="2"/>
      <c r="U472" s="2"/>
      <c r="V472" s="2"/>
      <c r="W472" s="2"/>
      <c r="X472" s="2"/>
      <c r="Y472" s="2"/>
      <c r="Z472" s="2"/>
      <c r="AA472" s="26">
        <f t="shared" si="14"/>
        <v>1</v>
      </c>
      <c r="AB472" s="10">
        <f t="shared" si="15"/>
        <v>1</v>
      </c>
    </row>
    <row r="473" spans="2:28" ht="15.75" customHeight="1">
      <c r="B473" s="2" t="s">
        <v>274</v>
      </c>
      <c r="C473" s="2" t="s">
        <v>1894</v>
      </c>
      <c r="D473" s="2" t="s">
        <v>1895</v>
      </c>
      <c r="E473" s="2" t="s">
        <v>1896</v>
      </c>
      <c r="F473" s="2">
        <v>1</v>
      </c>
      <c r="G473" s="2">
        <v>1</v>
      </c>
      <c r="H473" s="2" t="s">
        <v>75</v>
      </c>
      <c r="I473" s="2">
        <v>1</v>
      </c>
      <c r="J473" s="11"/>
      <c r="K473" s="11"/>
      <c r="L473" s="11"/>
      <c r="M473" s="11"/>
      <c r="N473" s="11"/>
      <c r="O473" s="2"/>
      <c r="P473" s="2"/>
      <c r="Q473" s="2"/>
      <c r="R473" s="2"/>
      <c r="S473" s="2"/>
      <c r="T473" s="2"/>
      <c r="U473" s="2"/>
      <c r="V473" s="2"/>
      <c r="W473" s="2"/>
      <c r="X473" s="2"/>
      <c r="Y473" s="2"/>
      <c r="Z473" s="2"/>
      <c r="AA473" s="26">
        <f t="shared" si="14"/>
        <v>0</v>
      </c>
      <c r="AB473" s="10">
        <f t="shared" si="15"/>
        <v>0</v>
      </c>
    </row>
    <row r="474" spans="2:28" ht="15.75" customHeight="1">
      <c r="B474" s="2" t="s">
        <v>274</v>
      </c>
      <c r="C474" s="2" t="s">
        <v>1897</v>
      </c>
      <c r="D474" s="2" t="s">
        <v>1898</v>
      </c>
      <c r="E474" s="2" t="s">
        <v>1899</v>
      </c>
      <c r="F474" s="2">
        <v>1</v>
      </c>
      <c r="G474" s="2">
        <v>1</v>
      </c>
      <c r="H474" s="2" t="s">
        <v>67</v>
      </c>
      <c r="I474" s="2">
        <v>0</v>
      </c>
      <c r="J474" s="11"/>
      <c r="K474" s="11"/>
      <c r="L474" s="11">
        <v>1</v>
      </c>
      <c r="M474" s="11"/>
      <c r="N474" s="11"/>
      <c r="O474" s="2"/>
      <c r="P474" s="2"/>
      <c r="Q474" s="2"/>
      <c r="R474" s="2"/>
      <c r="S474" s="2"/>
      <c r="T474" s="2"/>
      <c r="U474" s="2"/>
      <c r="V474" s="2"/>
      <c r="W474" s="2"/>
      <c r="X474" s="2"/>
      <c r="Y474" s="2"/>
      <c r="Z474" s="2"/>
      <c r="AA474" s="26">
        <f t="shared" si="14"/>
        <v>1</v>
      </c>
      <c r="AB474" s="10">
        <f t="shared" si="15"/>
        <v>1</v>
      </c>
    </row>
    <row r="475" spans="2:28" ht="15.75" customHeight="1">
      <c r="B475" s="2" t="s">
        <v>274</v>
      </c>
      <c r="C475" s="2" t="s">
        <v>1900</v>
      </c>
      <c r="D475" s="2" t="s">
        <v>1901</v>
      </c>
      <c r="E475" s="2" t="s">
        <v>1902</v>
      </c>
      <c r="F475" s="2">
        <v>1</v>
      </c>
      <c r="G475" s="2">
        <v>1</v>
      </c>
      <c r="H475" s="2" t="s">
        <v>62</v>
      </c>
      <c r="I475" s="2">
        <v>0</v>
      </c>
      <c r="J475" s="11">
        <v>1</v>
      </c>
      <c r="K475" s="11"/>
      <c r="L475" s="11"/>
      <c r="M475" s="11"/>
      <c r="N475" s="11"/>
      <c r="O475" s="2"/>
      <c r="P475" s="2"/>
      <c r="Q475" s="2"/>
      <c r="R475" s="2"/>
      <c r="S475" s="2"/>
      <c r="T475" s="2"/>
      <c r="U475" s="2"/>
      <c r="V475" s="2"/>
      <c r="W475" s="2"/>
      <c r="X475" s="2"/>
      <c r="Y475" s="2"/>
      <c r="Z475" s="2"/>
      <c r="AA475" s="26">
        <f t="shared" si="14"/>
        <v>1</v>
      </c>
      <c r="AB475" s="10">
        <f t="shared" si="15"/>
        <v>1</v>
      </c>
    </row>
    <row r="476" spans="2:28" ht="15.75" customHeight="1">
      <c r="B476" s="2" t="s">
        <v>274</v>
      </c>
      <c r="C476" s="2" t="s">
        <v>1903</v>
      </c>
      <c r="D476" s="2" t="s">
        <v>1904</v>
      </c>
      <c r="E476" s="2" t="s">
        <v>1905</v>
      </c>
      <c r="F476" s="2">
        <v>1</v>
      </c>
      <c r="G476" s="2">
        <v>1</v>
      </c>
      <c r="H476" s="2" t="s">
        <v>62</v>
      </c>
      <c r="I476" s="2">
        <v>0</v>
      </c>
      <c r="J476" s="11">
        <v>1</v>
      </c>
      <c r="K476" s="11"/>
      <c r="L476" s="11"/>
      <c r="M476" s="11"/>
      <c r="N476" s="11"/>
      <c r="O476" s="2"/>
      <c r="P476" s="2"/>
      <c r="Q476" s="2"/>
      <c r="R476" s="2"/>
      <c r="S476" s="2"/>
      <c r="T476" s="2"/>
      <c r="U476" s="2"/>
      <c r="V476" s="2"/>
      <c r="W476" s="2"/>
      <c r="X476" s="2"/>
      <c r="Y476" s="2"/>
      <c r="Z476" s="2"/>
      <c r="AA476" s="26">
        <f t="shared" si="14"/>
        <v>1</v>
      </c>
      <c r="AB476" s="10">
        <f t="shared" si="15"/>
        <v>1</v>
      </c>
    </row>
    <row r="477" spans="2:28" ht="15.75" customHeight="1">
      <c r="B477" s="2" t="s">
        <v>274</v>
      </c>
      <c r="C477" s="2" t="s">
        <v>1906</v>
      </c>
      <c r="D477" s="2" t="s">
        <v>1907</v>
      </c>
      <c r="E477" s="2" t="s">
        <v>1908</v>
      </c>
      <c r="F477" s="2">
        <v>1</v>
      </c>
      <c r="G477" s="2">
        <v>1</v>
      </c>
      <c r="H477" s="2" t="s">
        <v>75</v>
      </c>
      <c r="I477" s="2">
        <v>1</v>
      </c>
      <c r="J477" s="11"/>
      <c r="K477" s="11"/>
      <c r="L477" s="11"/>
      <c r="M477" s="11"/>
      <c r="N477" s="11"/>
      <c r="O477" s="2"/>
      <c r="P477" s="2"/>
      <c r="Q477" s="2"/>
      <c r="R477" s="2"/>
      <c r="S477" s="2"/>
      <c r="T477" s="2"/>
      <c r="U477" s="2"/>
      <c r="V477" s="2"/>
      <c r="W477" s="2"/>
      <c r="X477" s="2"/>
      <c r="Y477" s="2"/>
      <c r="Z477" s="2"/>
      <c r="AA477" s="26">
        <f t="shared" si="14"/>
        <v>0</v>
      </c>
      <c r="AB477" s="10">
        <f t="shared" si="15"/>
        <v>0</v>
      </c>
    </row>
    <row r="478" spans="2:28" ht="15.75" customHeight="1">
      <c r="B478" s="2" t="s">
        <v>274</v>
      </c>
      <c r="C478" s="2" t="s">
        <v>1909</v>
      </c>
      <c r="D478" s="2" t="s">
        <v>1910</v>
      </c>
      <c r="E478" s="2" t="s">
        <v>1911</v>
      </c>
      <c r="F478" s="2">
        <v>1</v>
      </c>
      <c r="G478" s="2">
        <v>1</v>
      </c>
      <c r="H478" s="2" t="s">
        <v>67</v>
      </c>
      <c r="I478" s="2">
        <v>0</v>
      </c>
      <c r="J478" s="11"/>
      <c r="K478" s="11">
        <v>1</v>
      </c>
      <c r="L478" s="11"/>
      <c r="M478" s="11"/>
      <c r="N478" s="11"/>
      <c r="O478" s="2"/>
      <c r="P478" s="2"/>
      <c r="Q478" s="2"/>
      <c r="R478" s="2"/>
      <c r="S478" s="2"/>
      <c r="T478" s="2"/>
      <c r="U478" s="2"/>
      <c r="V478" s="2"/>
      <c r="W478" s="2"/>
      <c r="X478" s="2"/>
      <c r="Y478" s="2"/>
      <c r="Z478" s="2"/>
      <c r="AA478" s="26">
        <f t="shared" si="14"/>
        <v>1</v>
      </c>
      <c r="AB478" s="10">
        <f t="shared" si="15"/>
        <v>1</v>
      </c>
    </row>
    <row r="479" spans="2:28" ht="15.75" customHeight="1">
      <c r="B479" s="2" t="s">
        <v>274</v>
      </c>
      <c r="C479" s="2" t="s">
        <v>1912</v>
      </c>
      <c r="D479" s="2" t="s">
        <v>1913</v>
      </c>
      <c r="E479" s="2" t="s">
        <v>1914</v>
      </c>
      <c r="F479" s="2">
        <v>1</v>
      </c>
      <c r="G479" s="2">
        <v>1</v>
      </c>
      <c r="H479" s="2" t="s">
        <v>75</v>
      </c>
      <c r="I479" s="2">
        <v>1</v>
      </c>
      <c r="J479" s="11"/>
      <c r="K479" s="11"/>
      <c r="L479" s="11"/>
      <c r="M479" s="11"/>
      <c r="N479" s="11"/>
      <c r="O479" s="2"/>
      <c r="P479" s="2"/>
      <c r="Q479" s="2"/>
      <c r="R479" s="2"/>
      <c r="S479" s="2"/>
      <c r="T479" s="2"/>
      <c r="U479" s="2"/>
      <c r="V479" s="2"/>
      <c r="W479" s="2"/>
      <c r="X479" s="2"/>
      <c r="Y479" s="2"/>
      <c r="Z479" s="2"/>
      <c r="AA479" s="26">
        <f t="shared" si="14"/>
        <v>0</v>
      </c>
      <c r="AB479" s="10">
        <f t="shared" si="15"/>
        <v>0</v>
      </c>
    </row>
    <row r="480" spans="2:28" ht="15.75" customHeight="1">
      <c r="B480" s="2" t="s">
        <v>274</v>
      </c>
      <c r="C480" s="2" t="s">
        <v>1915</v>
      </c>
      <c r="D480" s="2" t="s">
        <v>1916</v>
      </c>
      <c r="E480" s="2" t="s">
        <v>1917</v>
      </c>
      <c r="F480" s="2">
        <v>1</v>
      </c>
      <c r="G480" s="2">
        <v>1</v>
      </c>
      <c r="H480" s="2" t="s">
        <v>67</v>
      </c>
      <c r="I480" s="2">
        <v>0</v>
      </c>
      <c r="J480" s="11"/>
      <c r="K480" s="11">
        <v>1</v>
      </c>
      <c r="L480" s="11"/>
      <c r="M480" s="11"/>
      <c r="N480" s="11"/>
      <c r="O480" s="2"/>
      <c r="P480" s="2"/>
      <c r="Q480" s="2"/>
      <c r="R480" s="2"/>
      <c r="S480" s="2"/>
      <c r="T480" s="2"/>
      <c r="U480" s="2"/>
      <c r="V480" s="2"/>
      <c r="W480" s="2"/>
      <c r="X480" s="2"/>
      <c r="Y480" s="2"/>
      <c r="Z480" s="2"/>
      <c r="AA480" s="26">
        <f t="shared" si="14"/>
        <v>1</v>
      </c>
      <c r="AB480" s="10">
        <f t="shared" si="15"/>
        <v>1</v>
      </c>
    </row>
    <row r="481" spans="2:28" ht="15.75" customHeight="1">
      <c r="B481" s="2" t="s">
        <v>274</v>
      </c>
      <c r="C481" s="2" t="s">
        <v>1918</v>
      </c>
      <c r="D481" s="4" t="s">
        <v>1919</v>
      </c>
      <c r="E481" s="2" t="s">
        <v>1920</v>
      </c>
      <c r="F481" s="2">
        <v>4</v>
      </c>
      <c r="G481" s="2">
        <v>3</v>
      </c>
      <c r="H481" s="2" t="s">
        <v>67</v>
      </c>
      <c r="I481" s="2">
        <v>0</v>
      </c>
      <c r="J481" s="11"/>
      <c r="K481" s="11">
        <v>1</v>
      </c>
      <c r="L481" s="11">
        <v>1</v>
      </c>
      <c r="M481" s="11">
        <v>1</v>
      </c>
      <c r="N481" s="11">
        <v>1</v>
      </c>
      <c r="O481" s="2"/>
      <c r="P481" s="2"/>
      <c r="Q481" s="2"/>
      <c r="R481" s="2"/>
      <c r="S481" s="2"/>
      <c r="T481" s="2"/>
      <c r="U481" s="2"/>
      <c r="V481" s="2"/>
      <c r="W481" s="2"/>
      <c r="X481" s="2"/>
      <c r="Y481" s="2"/>
      <c r="Z481" s="2"/>
      <c r="AA481" s="26">
        <f t="shared" si="14"/>
        <v>4</v>
      </c>
      <c r="AB481" s="10">
        <f t="shared" si="15"/>
        <v>4</v>
      </c>
    </row>
    <row r="482" spans="2:28" ht="15.75" customHeight="1">
      <c r="B482" s="2" t="s">
        <v>274</v>
      </c>
      <c r="C482" s="2" t="s">
        <v>1921</v>
      </c>
      <c r="D482" s="4" t="s">
        <v>1922</v>
      </c>
      <c r="E482" s="2" t="s">
        <v>1923</v>
      </c>
      <c r="F482" s="2">
        <v>4</v>
      </c>
      <c r="G482" s="2">
        <v>4</v>
      </c>
      <c r="H482" s="2" t="s">
        <v>67</v>
      </c>
      <c r="I482" s="2">
        <v>0</v>
      </c>
      <c r="J482" s="11">
        <v>1</v>
      </c>
      <c r="K482" s="11">
        <v>2</v>
      </c>
      <c r="L482" s="11">
        <v>1</v>
      </c>
      <c r="M482" s="11"/>
      <c r="N482" s="11"/>
      <c r="O482" s="2"/>
      <c r="P482" s="2"/>
      <c r="Q482" s="2"/>
      <c r="R482" s="2"/>
      <c r="S482" s="2"/>
      <c r="T482" s="2"/>
      <c r="U482" s="2"/>
      <c r="V482" s="2"/>
      <c r="W482" s="2"/>
      <c r="X482" s="2"/>
      <c r="Y482" s="2"/>
      <c r="Z482" s="2"/>
      <c r="AA482" s="26">
        <f t="shared" si="14"/>
        <v>4</v>
      </c>
      <c r="AB482" s="10">
        <f t="shared" si="15"/>
        <v>4</v>
      </c>
    </row>
    <row r="483" spans="2:28" ht="15.75" customHeight="1">
      <c r="B483" s="2" t="s">
        <v>274</v>
      </c>
      <c r="C483" s="2" t="s">
        <v>1924</v>
      </c>
      <c r="D483" s="4" t="s">
        <v>1925</v>
      </c>
      <c r="E483" s="2" t="s">
        <v>1926</v>
      </c>
      <c r="F483" s="2">
        <v>1</v>
      </c>
      <c r="G483" s="2">
        <v>1</v>
      </c>
      <c r="H483" s="2" t="s">
        <v>62</v>
      </c>
      <c r="I483" s="2">
        <v>0</v>
      </c>
      <c r="J483" s="11"/>
      <c r="K483" s="11">
        <v>1</v>
      </c>
      <c r="L483" s="11"/>
      <c r="M483" s="11"/>
      <c r="N483" s="11"/>
      <c r="O483" s="2"/>
      <c r="P483" s="2"/>
      <c r="Q483" s="2"/>
      <c r="R483" s="2"/>
      <c r="S483" s="2"/>
      <c r="T483" s="2"/>
      <c r="U483" s="2"/>
      <c r="V483" s="2"/>
      <c r="W483" s="2"/>
      <c r="X483" s="2"/>
      <c r="Y483" s="2"/>
      <c r="Z483" s="2"/>
      <c r="AA483" s="26">
        <f t="shared" si="14"/>
        <v>1</v>
      </c>
      <c r="AB483" s="10">
        <f t="shared" si="15"/>
        <v>1</v>
      </c>
    </row>
    <row r="484" spans="2:28" ht="15.75" customHeight="1">
      <c r="B484" s="2" t="s">
        <v>274</v>
      </c>
      <c r="C484" s="2" t="s">
        <v>1927</v>
      </c>
      <c r="D484" s="4" t="s">
        <v>1928</v>
      </c>
      <c r="E484" s="2" t="s">
        <v>787</v>
      </c>
      <c r="F484" s="2">
        <v>1</v>
      </c>
      <c r="G484" s="2">
        <v>1</v>
      </c>
      <c r="H484" s="2" t="s">
        <v>67</v>
      </c>
      <c r="I484" s="2">
        <v>0</v>
      </c>
      <c r="J484" s="11"/>
      <c r="K484" s="11"/>
      <c r="L484" s="11">
        <v>1</v>
      </c>
      <c r="M484" s="11"/>
      <c r="N484" s="11"/>
      <c r="O484" s="2"/>
      <c r="P484" s="2"/>
      <c r="Q484" s="2"/>
      <c r="R484" s="2"/>
      <c r="S484" s="2"/>
      <c r="T484" s="2"/>
      <c r="U484" s="2"/>
      <c r="V484" s="2"/>
      <c r="W484" s="2"/>
      <c r="X484" s="2"/>
      <c r="Y484" s="2"/>
      <c r="Z484" s="2"/>
      <c r="AA484" s="26">
        <f t="shared" si="14"/>
        <v>1</v>
      </c>
      <c r="AB484" s="10">
        <f t="shared" si="15"/>
        <v>1</v>
      </c>
    </row>
    <row r="485" spans="2:28" ht="15.75" customHeight="1">
      <c r="B485" s="2" t="s">
        <v>274</v>
      </c>
      <c r="C485" s="2" t="s">
        <v>275</v>
      </c>
      <c r="D485" s="4" t="s">
        <v>1929</v>
      </c>
      <c r="E485" s="2" t="s">
        <v>1930</v>
      </c>
      <c r="F485" s="2">
        <v>4</v>
      </c>
      <c r="G485" s="2">
        <v>4</v>
      </c>
      <c r="H485" s="2" t="s">
        <v>62</v>
      </c>
      <c r="I485" s="2">
        <v>0</v>
      </c>
      <c r="J485" s="11">
        <v>1</v>
      </c>
      <c r="K485" s="11">
        <v>1</v>
      </c>
      <c r="L485" s="11">
        <v>1</v>
      </c>
      <c r="M485" s="11">
        <v>1</v>
      </c>
      <c r="N485" s="11"/>
      <c r="O485" s="2"/>
      <c r="P485" s="2"/>
      <c r="Q485" s="2"/>
      <c r="R485" s="2"/>
      <c r="S485" s="2"/>
      <c r="T485" s="2"/>
      <c r="U485" s="2"/>
      <c r="V485" s="2"/>
      <c r="W485" s="2"/>
      <c r="X485" s="2"/>
      <c r="Y485" s="2"/>
      <c r="Z485" s="2"/>
      <c r="AA485" s="26">
        <f t="shared" si="14"/>
        <v>4</v>
      </c>
      <c r="AB485" s="10">
        <f t="shared" si="15"/>
        <v>4</v>
      </c>
    </row>
    <row r="486" spans="2:28" ht="15.75" customHeight="1">
      <c r="B486" s="2" t="s">
        <v>274</v>
      </c>
      <c r="C486" s="2" t="s">
        <v>1931</v>
      </c>
      <c r="D486" s="4" t="s">
        <v>1932</v>
      </c>
      <c r="E486" s="2" t="s">
        <v>1933</v>
      </c>
      <c r="F486" s="2">
        <v>1</v>
      </c>
      <c r="G486" s="2">
        <v>1</v>
      </c>
      <c r="H486" s="2" t="s">
        <v>62</v>
      </c>
      <c r="I486" s="2">
        <v>0</v>
      </c>
      <c r="J486" s="11">
        <v>1</v>
      </c>
      <c r="K486" s="11"/>
      <c r="L486" s="11"/>
      <c r="M486" s="11"/>
      <c r="N486" s="11"/>
      <c r="O486" s="2"/>
      <c r="P486" s="2"/>
      <c r="Q486" s="2"/>
      <c r="R486" s="2"/>
      <c r="S486" s="2"/>
      <c r="T486" s="2"/>
      <c r="U486" s="2"/>
      <c r="V486" s="2"/>
      <c r="W486" s="2"/>
      <c r="X486" s="2"/>
      <c r="Y486" s="2"/>
      <c r="Z486" s="2"/>
      <c r="AA486" s="26">
        <f t="shared" si="14"/>
        <v>1</v>
      </c>
      <c r="AB486" s="10">
        <f t="shared" si="15"/>
        <v>1</v>
      </c>
    </row>
    <row r="487" spans="2:28" ht="15.75" customHeight="1">
      <c r="B487" s="2" t="s">
        <v>274</v>
      </c>
      <c r="C487" s="2" t="s">
        <v>1934</v>
      </c>
      <c r="D487" s="4" t="s">
        <v>1935</v>
      </c>
      <c r="E487" s="2" t="s">
        <v>1936</v>
      </c>
      <c r="F487" s="2">
        <v>1</v>
      </c>
      <c r="G487" s="2">
        <v>1</v>
      </c>
      <c r="H487" s="2" t="s">
        <v>62</v>
      </c>
      <c r="I487" s="2">
        <v>0</v>
      </c>
      <c r="J487" s="11">
        <v>1</v>
      </c>
      <c r="K487" s="11"/>
      <c r="L487" s="11"/>
      <c r="M487" s="11"/>
      <c r="N487" s="11"/>
      <c r="O487" s="2"/>
      <c r="P487" s="2"/>
      <c r="Q487" s="2"/>
      <c r="R487" s="2"/>
      <c r="S487" s="2"/>
      <c r="T487" s="2"/>
      <c r="U487" s="2"/>
      <c r="V487" s="2"/>
      <c r="W487" s="2"/>
      <c r="X487" s="2"/>
      <c r="Y487" s="2"/>
      <c r="Z487" s="2"/>
      <c r="AA487" s="26">
        <f t="shared" si="14"/>
        <v>1</v>
      </c>
      <c r="AB487" s="10">
        <f t="shared" si="15"/>
        <v>1</v>
      </c>
    </row>
    <row r="488" spans="2:28" ht="15.75" customHeight="1">
      <c r="B488" s="2" t="s">
        <v>274</v>
      </c>
      <c r="C488" s="2" t="s">
        <v>1937</v>
      </c>
      <c r="D488" s="4" t="s">
        <v>1938</v>
      </c>
      <c r="E488" s="2" t="s">
        <v>1939</v>
      </c>
      <c r="F488" s="2">
        <v>2</v>
      </c>
      <c r="G488" s="2">
        <v>2</v>
      </c>
      <c r="H488" s="2" t="s">
        <v>67</v>
      </c>
      <c r="I488" s="2">
        <v>0</v>
      </c>
      <c r="J488" s="11">
        <v>1</v>
      </c>
      <c r="K488" s="11">
        <v>1</v>
      </c>
      <c r="L488" s="11"/>
      <c r="M488" s="11"/>
      <c r="N488" s="11"/>
      <c r="O488" s="2"/>
      <c r="P488" s="2"/>
      <c r="Q488" s="2"/>
      <c r="R488" s="2"/>
      <c r="S488" s="2"/>
      <c r="T488" s="2"/>
      <c r="U488" s="2"/>
      <c r="V488" s="2"/>
      <c r="W488" s="2"/>
      <c r="X488" s="2"/>
      <c r="Y488" s="2"/>
      <c r="Z488" s="2"/>
      <c r="AA488" s="26">
        <f t="shared" si="14"/>
        <v>2</v>
      </c>
      <c r="AB488" s="10">
        <f t="shared" si="15"/>
        <v>2</v>
      </c>
    </row>
    <row r="489" spans="2:28" ht="15.75" customHeight="1">
      <c r="B489" s="2" t="s">
        <v>170</v>
      </c>
      <c r="C489" s="2" t="s">
        <v>1940</v>
      </c>
      <c r="D489" s="2" t="s">
        <v>1941</v>
      </c>
      <c r="E489" s="2" t="s">
        <v>1942</v>
      </c>
      <c r="F489" s="2">
        <v>3</v>
      </c>
      <c r="G489" s="2">
        <v>2</v>
      </c>
      <c r="H489" s="2" t="s">
        <v>62</v>
      </c>
      <c r="I489" s="2">
        <v>0</v>
      </c>
      <c r="J489" s="11"/>
      <c r="K489" s="11"/>
      <c r="L489" s="11">
        <v>1</v>
      </c>
      <c r="M489" s="11">
        <v>1</v>
      </c>
      <c r="N489" s="11">
        <v>1</v>
      </c>
      <c r="O489" s="2"/>
      <c r="P489" s="2"/>
      <c r="Q489" s="2"/>
      <c r="R489" s="2"/>
      <c r="S489" s="2"/>
      <c r="T489" s="2"/>
      <c r="U489" s="2"/>
      <c r="V489" s="2"/>
      <c r="W489" s="2"/>
      <c r="X489" s="2"/>
      <c r="Y489" s="2"/>
      <c r="Z489" s="2"/>
      <c r="AA489" s="26">
        <f t="shared" si="14"/>
        <v>3</v>
      </c>
      <c r="AB489" s="10">
        <f t="shared" si="15"/>
        <v>3</v>
      </c>
    </row>
    <row r="490" spans="2:28" ht="15.75" customHeight="1">
      <c r="B490" s="2" t="s">
        <v>170</v>
      </c>
      <c r="C490" s="2" t="s">
        <v>1943</v>
      </c>
      <c r="D490" s="2" t="s">
        <v>1944</v>
      </c>
      <c r="E490" s="2" t="s">
        <v>1945</v>
      </c>
      <c r="F490" s="2">
        <v>1</v>
      </c>
      <c r="G490" s="2">
        <v>1</v>
      </c>
      <c r="H490" s="2" t="s">
        <v>62</v>
      </c>
      <c r="I490" s="2">
        <v>0</v>
      </c>
      <c r="J490" s="11">
        <v>1</v>
      </c>
      <c r="K490" s="11"/>
      <c r="L490" s="11"/>
      <c r="M490" s="11"/>
      <c r="N490" s="11"/>
      <c r="O490" s="2"/>
      <c r="P490" s="2"/>
      <c r="Q490" s="2"/>
      <c r="R490" s="2"/>
      <c r="S490" s="2"/>
      <c r="T490" s="2"/>
      <c r="U490" s="2"/>
      <c r="V490" s="2"/>
      <c r="W490" s="2"/>
      <c r="X490" s="2"/>
      <c r="Y490" s="2"/>
      <c r="Z490" s="2"/>
      <c r="AA490" s="26">
        <f t="shared" si="14"/>
        <v>1</v>
      </c>
      <c r="AB490" s="10">
        <f t="shared" si="15"/>
        <v>1</v>
      </c>
    </row>
    <row r="491" spans="2:28" ht="15.75" customHeight="1">
      <c r="B491" s="2" t="s">
        <v>170</v>
      </c>
      <c r="C491" s="2" t="s">
        <v>1946</v>
      </c>
      <c r="D491" s="2" t="s">
        <v>1947</v>
      </c>
      <c r="E491" s="2" t="s">
        <v>1948</v>
      </c>
      <c r="F491" s="2">
        <v>1</v>
      </c>
      <c r="G491" s="2">
        <v>1</v>
      </c>
      <c r="H491" s="2" t="s">
        <v>62</v>
      </c>
      <c r="I491" s="2">
        <v>0</v>
      </c>
      <c r="J491" s="11">
        <v>1</v>
      </c>
      <c r="K491" s="11"/>
      <c r="L491" s="11"/>
      <c r="M491" s="11"/>
      <c r="N491" s="11"/>
      <c r="O491" s="2"/>
      <c r="P491" s="2"/>
      <c r="Q491" s="2"/>
      <c r="R491" s="2"/>
      <c r="S491" s="2"/>
      <c r="T491" s="2"/>
      <c r="U491" s="2"/>
      <c r="V491" s="2"/>
      <c r="W491" s="2"/>
      <c r="X491" s="2"/>
      <c r="Y491" s="2"/>
      <c r="Z491" s="2"/>
      <c r="AA491" s="26">
        <f t="shared" si="14"/>
        <v>1</v>
      </c>
      <c r="AB491" s="10">
        <f t="shared" si="15"/>
        <v>1</v>
      </c>
    </row>
    <row r="492" spans="2:28" ht="15.75" customHeight="1">
      <c r="B492" s="2" t="s">
        <v>170</v>
      </c>
      <c r="C492" s="2" t="s">
        <v>1949</v>
      </c>
      <c r="D492" s="2" t="s">
        <v>1950</v>
      </c>
      <c r="E492" s="2" t="s">
        <v>1951</v>
      </c>
      <c r="F492" s="2">
        <v>1</v>
      </c>
      <c r="G492" s="2">
        <v>1</v>
      </c>
      <c r="H492" s="2" t="s">
        <v>75</v>
      </c>
      <c r="I492" s="2">
        <v>1</v>
      </c>
      <c r="J492" s="11"/>
      <c r="K492" s="11"/>
      <c r="L492" s="11"/>
      <c r="M492" s="11"/>
      <c r="N492" s="11"/>
      <c r="O492" s="2"/>
      <c r="P492" s="2"/>
      <c r="Q492" s="2"/>
      <c r="R492" s="2"/>
      <c r="S492" s="2"/>
      <c r="T492" s="2"/>
      <c r="U492" s="2"/>
      <c r="V492" s="2"/>
      <c r="W492" s="2"/>
      <c r="X492" s="2"/>
      <c r="Y492" s="2"/>
      <c r="Z492" s="2"/>
      <c r="AA492" s="26">
        <f t="shared" si="14"/>
        <v>0</v>
      </c>
      <c r="AB492" s="10">
        <f t="shared" si="15"/>
        <v>0</v>
      </c>
    </row>
    <row r="493" spans="2:28" ht="15.75" customHeight="1">
      <c r="B493" s="2" t="s">
        <v>170</v>
      </c>
      <c r="C493" s="2" t="s">
        <v>1952</v>
      </c>
      <c r="D493" s="2" t="s">
        <v>1953</v>
      </c>
      <c r="E493" s="2" t="s">
        <v>1954</v>
      </c>
      <c r="F493" s="2">
        <v>2</v>
      </c>
      <c r="G493" s="2">
        <v>2</v>
      </c>
      <c r="H493" s="2" t="s">
        <v>75</v>
      </c>
      <c r="I493" s="2">
        <v>1</v>
      </c>
      <c r="J493" s="11"/>
      <c r="K493" s="11"/>
      <c r="L493" s="11"/>
      <c r="M493" s="11"/>
      <c r="N493" s="11"/>
      <c r="O493" s="2"/>
      <c r="P493" s="2"/>
      <c r="Q493" s="2"/>
      <c r="R493" s="2"/>
      <c r="S493" s="2"/>
      <c r="T493" s="2"/>
      <c r="U493" s="2"/>
      <c r="V493" s="2"/>
      <c r="W493" s="2"/>
      <c r="X493" s="2"/>
      <c r="Y493" s="2"/>
      <c r="Z493" s="2"/>
      <c r="AA493" s="26">
        <f t="shared" si="14"/>
        <v>0</v>
      </c>
      <c r="AB493" s="10">
        <f t="shared" si="15"/>
        <v>0</v>
      </c>
    </row>
    <row r="494" spans="2:28" ht="15.75" customHeight="1">
      <c r="B494" s="2" t="s">
        <v>170</v>
      </c>
      <c r="C494" s="2" t="s">
        <v>1955</v>
      </c>
      <c r="D494" s="2" t="s">
        <v>1956</v>
      </c>
      <c r="E494" s="2" t="s">
        <v>1957</v>
      </c>
      <c r="F494" s="2">
        <v>1</v>
      </c>
      <c r="G494" s="2">
        <v>1</v>
      </c>
      <c r="H494" s="2" t="s">
        <v>62</v>
      </c>
      <c r="I494" s="2">
        <v>0</v>
      </c>
      <c r="J494" s="11">
        <v>1</v>
      </c>
      <c r="K494" s="11"/>
      <c r="L494" s="11"/>
      <c r="M494" s="11"/>
      <c r="N494" s="11"/>
      <c r="O494" s="2"/>
      <c r="P494" s="2"/>
      <c r="Q494" s="2"/>
      <c r="R494" s="2"/>
      <c r="S494" s="2"/>
      <c r="T494" s="2"/>
      <c r="U494" s="2"/>
      <c r="V494" s="2"/>
      <c r="W494" s="2"/>
      <c r="X494" s="2"/>
      <c r="Y494" s="2"/>
      <c r="Z494" s="2"/>
      <c r="AA494" s="26">
        <f t="shared" ref="AA494:AA557" si="16">SUM(J494:Y494)</f>
        <v>1</v>
      </c>
      <c r="AB494" s="10">
        <f t="shared" si="15"/>
        <v>1</v>
      </c>
    </row>
    <row r="495" spans="2:28" ht="15.75" customHeight="1">
      <c r="B495" s="2" t="s">
        <v>170</v>
      </c>
      <c r="C495" s="2" t="s">
        <v>1958</v>
      </c>
      <c r="D495" s="2" t="s">
        <v>1959</v>
      </c>
      <c r="E495" s="2" t="s">
        <v>1960</v>
      </c>
      <c r="F495" s="2">
        <v>1</v>
      </c>
      <c r="G495" s="2">
        <v>1</v>
      </c>
      <c r="H495" s="2" t="s">
        <v>75</v>
      </c>
      <c r="I495" s="2">
        <v>1</v>
      </c>
      <c r="J495" s="11"/>
      <c r="K495" s="11"/>
      <c r="L495" s="11"/>
      <c r="M495" s="11"/>
      <c r="N495" s="11"/>
      <c r="O495" s="2"/>
      <c r="P495" s="2"/>
      <c r="Q495" s="2"/>
      <c r="R495" s="2"/>
      <c r="S495" s="2"/>
      <c r="T495" s="2"/>
      <c r="U495" s="2"/>
      <c r="V495" s="2"/>
      <c r="W495" s="2"/>
      <c r="X495" s="2"/>
      <c r="Y495" s="2"/>
      <c r="Z495" s="2"/>
      <c r="AA495" s="26">
        <f t="shared" si="16"/>
        <v>0</v>
      </c>
      <c r="AB495" s="10">
        <f t="shared" si="15"/>
        <v>0</v>
      </c>
    </row>
    <row r="496" spans="2:28" ht="15.75" customHeight="1">
      <c r="B496" s="2" t="s">
        <v>170</v>
      </c>
      <c r="C496" s="2" t="s">
        <v>1961</v>
      </c>
      <c r="D496" s="2" t="s">
        <v>1962</v>
      </c>
      <c r="E496" s="2" t="s">
        <v>1963</v>
      </c>
      <c r="F496" s="2">
        <v>3</v>
      </c>
      <c r="G496" s="2">
        <v>0</v>
      </c>
      <c r="H496" s="2" t="s">
        <v>67</v>
      </c>
      <c r="I496" s="2">
        <v>0</v>
      </c>
      <c r="J496" s="11"/>
      <c r="K496" s="11"/>
      <c r="L496" s="11">
        <v>3</v>
      </c>
      <c r="M496" s="11"/>
      <c r="N496" s="11"/>
      <c r="O496" s="2"/>
      <c r="P496" s="2"/>
      <c r="Q496" s="2"/>
      <c r="R496" s="2"/>
      <c r="S496" s="2"/>
      <c r="T496" s="2"/>
      <c r="U496" s="2"/>
      <c r="V496" s="2"/>
      <c r="W496" s="2"/>
      <c r="X496" s="2"/>
      <c r="Y496" s="2"/>
      <c r="Z496" s="2"/>
      <c r="AA496" s="26">
        <f t="shared" si="16"/>
        <v>3</v>
      </c>
      <c r="AB496" s="10">
        <f t="shared" si="15"/>
        <v>3</v>
      </c>
    </row>
    <row r="497" spans="2:28" ht="15.75" customHeight="1">
      <c r="B497" s="2" t="s">
        <v>170</v>
      </c>
      <c r="C497" s="2" t="s">
        <v>1964</v>
      </c>
      <c r="D497" s="2" t="s">
        <v>1965</v>
      </c>
      <c r="E497" s="2" t="s">
        <v>1966</v>
      </c>
      <c r="F497" s="2">
        <v>1</v>
      </c>
      <c r="G497" s="2">
        <v>1</v>
      </c>
      <c r="H497" s="2" t="s">
        <v>62</v>
      </c>
      <c r="I497" s="2">
        <v>0</v>
      </c>
      <c r="J497" s="11">
        <v>1</v>
      </c>
      <c r="K497" s="11"/>
      <c r="L497" s="11"/>
      <c r="M497" s="11"/>
      <c r="N497" s="11"/>
      <c r="O497" s="2"/>
      <c r="P497" s="2"/>
      <c r="Q497" s="2"/>
      <c r="R497" s="2"/>
      <c r="S497" s="2"/>
      <c r="T497" s="2"/>
      <c r="U497" s="2"/>
      <c r="V497" s="2"/>
      <c r="W497" s="2"/>
      <c r="X497" s="2"/>
      <c r="Y497" s="2"/>
      <c r="Z497" s="2"/>
      <c r="AA497" s="26">
        <f t="shared" si="16"/>
        <v>1</v>
      </c>
      <c r="AB497" s="10">
        <f t="shared" si="15"/>
        <v>1</v>
      </c>
    </row>
    <row r="498" spans="2:28" ht="15.75" customHeight="1">
      <c r="B498" s="2" t="s">
        <v>170</v>
      </c>
      <c r="C498" s="2" t="s">
        <v>1967</v>
      </c>
      <c r="D498" s="4" t="s">
        <v>1968</v>
      </c>
      <c r="E498" s="2" t="s">
        <v>1969</v>
      </c>
      <c r="F498" s="2">
        <v>1</v>
      </c>
      <c r="G498" s="2">
        <v>1</v>
      </c>
      <c r="H498" s="2" t="s">
        <v>67</v>
      </c>
      <c r="I498" s="2">
        <v>0</v>
      </c>
      <c r="J498" s="11"/>
      <c r="K498" s="11">
        <v>1</v>
      </c>
      <c r="L498" s="11"/>
      <c r="M498" s="11"/>
      <c r="N498" s="11"/>
      <c r="O498" s="2"/>
      <c r="P498" s="2"/>
      <c r="Q498" s="2"/>
      <c r="R498" s="2"/>
      <c r="S498" s="2"/>
      <c r="T498" s="2"/>
      <c r="U498" s="2"/>
      <c r="V498" s="2"/>
      <c r="W498" s="2"/>
      <c r="X498" s="2"/>
      <c r="Y498" s="2"/>
      <c r="Z498" s="2"/>
      <c r="AA498" s="26">
        <f t="shared" si="16"/>
        <v>1</v>
      </c>
      <c r="AB498" s="10">
        <f t="shared" si="15"/>
        <v>1</v>
      </c>
    </row>
    <row r="499" spans="2:28" ht="15.75" customHeight="1">
      <c r="B499" s="2" t="s">
        <v>170</v>
      </c>
      <c r="C499" s="2" t="s">
        <v>1970</v>
      </c>
      <c r="D499" s="4" t="s">
        <v>1971</v>
      </c>
      <c r="E499" s="2" t="s">
        <v>1972</v>
      </c>
      <c r="F499" s="2">
        <v>1</v>
      </c>
      <c r="G499" s="2">
        <v>1</v>
      </c>
      <c r="H499" s="2" t="s">
        <v>67</v>
      </c>
      <c r="I499" s="2">
        <v>0</v>
      </c>
      <c r="J499" s="11"/>
      <c r="K499" s="11"/>
      <c r="L499" s="11">
        <v>1</v>
      </c>
      <c r="M499" s="11"/>
      <c r="N499" s="11"/>
      <c r="O499" s="2"/>
      <c r="P499" s="2"/>
      <c r="Q499" s="2"/>
      <c r="R499" s="2"/>
      <c r="S499" s="2"/>
      <c r="T499" s="2"/>
      <c r="U499" s="2"/>
      <c r="V499" s="2"/>
      <c r="W499" s="2"/>
      <c r="X499" s="2"/>
      <c r="Y499" s="2"/>
      <c r="Z499" s="2"/>
      <c r="AA499" s="26">
        <f t="shared" si="16"/>
        <v>1</v>
      </c>
      <c r="AB499" s="10">
        <f t="shared" si="15"/>
        <v>1</v>
      </c>
    </row>
    <row r="500" spans="2:28" ht="15.75" customHeight="1">
      <c r="B500" s="2" t="s">
        <v>170</v>
      </c>
      <c r="C500" s="2" t="s">
        <v>1973</v>
      </c>
      <c r="D500" s="4" t="s">
        <v>1974</v>
      </c>
      <c r="E500" s="2" t="s">
        <v>1975</v>
      </c>
      <c r="F500" s="2">
        <v>1</v>
      </c>
      <c r="G500" s="2">
        <v>1</v>
      </c>
      <c r="H500" s="2" t="s">
        <v>67</v>
      </c>
      <c r="I500" s="2">
        <v>0</v>
      </c>
      <c r="J500" s="11"/>
      <c r="K500" s="11"/>
      <c r="L500" s="11">
        <v>1</v>
      </c>
      <c r="M500" s="11"/>
      <c r="N500" s="11"/>
      <c r="O500" s="2"/>
      <c r="P500" s="2"/>
      <c r="Q500" s="2"/>
      <c r="R500" s="2"/>
      <c r="S500" s="2"/>
      <c r="T500" s="2"/>
      <c r="U500" s="2"/>
      <c r="V500" s="2"/>
      <c r="W500" s="2"/>
      <c r="X500" s="2"/>
      <c r="Y500" s="2"/>
      <c r="Z500" s="2"/>
      <c r="AA500" s="26">
        <f t="shared" si="16"/>
        <v>1</v>
      </c>
      <c r="AB500" s="10">
        <f t="shared" si="15"/>
        <v>1</v>
      </c>
    </row>
    <row r="501" spans="2:28" ht="15.75" customHeight="1">
      <c r="B501" s="2" t="s">
        <v>170</v>
      </c>
      <c r="C501" s="2" t="s">
        <v>1976</v>
      </c>
      <c r="D501" s="4" t="s">
        <v>1977</v>
      </c>
      <c r="E501" s="2" t="s">
        <v>1978</v>
      </c>
      <c r="F501" s="2">
        <v>1</v>
      </c>
      <c r="G501" s="2">
        <v>1</v>
      </c>
      <c r="H501" s="2" t="s">
        <v>67</v>
      </c>
      <c r="I501" s="2">
        <v>0</v>
      </c>
      <c r="J501" s="11"/>
      <c r="K501" s="11">
        <v>1</v>
      </c>
      <c r="L501" s="11"/>
      <c r="M501" s="11"/>
      <c r="N501" s="11"/>
      <c r="O501" s="2"/>
      <c r="P501" s="2"/>
      <c r="Q501" s="2"/>
      <c r="R501" s="2"/>
      <c r="S501" s="2"/>
      <c r="T501" s="2"/>
      <c r="U501" s="2"/>
      <c r="V501" s="2"/>
      <c r="W501" s="2"/>
      <c r="X501" s="2"/>
      <c r="Y501" s="2"/>
      <c r="Z501" s="2"/>
      <c r="AA501" s="26">
        <f t="shared" si="16"/>
        <v>1</v>
      </c>
      <c r="AB501" s="10">
        <f t="shared" si="15"/>
        <v>1</v>
      </c>
    </row>
    <row r="502" spans="2:28" ht="15.75" customHeight="1">
      <c r="B502" s="2" t="s">
        <v>170</v>
      </c>
      <c r="C502" s="2" t="s">
        <v>1979</v>
      </c>
      <c r="D502" s="4" t="s">
        <v>1980</v>
      </c>
      <c r="E502" s="2" t="s">
        <v>1489</v>
      </c>
      <c r="F502" s="2">
        <v>1</v>
      </c>
      <c r="G502" s="2">
        <v>1</v>
      </c>
      <c r="H502" s="2" t="s">
        <v>67</v>
      </c>
      <c r="I502" s="2">
        <v>0</v>
      </c>
      <c r="J502" s="11">
        <v>1</v>
      </c>
      <c r="K502" s="11"/>
      <c r="L502" s="11"/>
      <c r="M502" s="11"/>
      <c r="N502" s="11"/>
      <c r="O502" s="2"/>
      <c r="P502" s="2"/>
      <c r="Q502" s="2"/>
      <c r="R502" s="2"/>
      <c r="S502" s="2"/>
      <c r="T502" s="2"/>
      <c r="U502" s="2"/>
      <c r="V502" s="2"/>
      <c r="W502" s="2"/>
      <c r="X502" s="2"/>
      <c r="Y502" s="2"/>
      <c r="Z502" s="2"/>
      <c r="AA502" s="26">
        <f t="shared" si="16"/>
        <v>1</v>
      </c>
      <c r="AB502" s="10">
        <f t="shared" si="15"/>
        <v>1</v>
      </c>
    </row>
    <row r="503" spans="2:28" ht="15.75" customHeight="1">
      <c r="B503" s="2" t="s">
        <v>170</v>
      </c>
      <c r="C503" s="2" t="s">
        <v>1981</v>
      </c>
      <c r="D503" s="4" t="s">
        <v>1982</v>
      </c>
      <c r="E503" s="2" t="s">
        <v>1983</v>
      </c>
      <c r="F503" s="2">
        <v>1</v>
      </c>
      <c r="G503" s="2">
        <v>1</v>
      </c>
      <c r="H503" s="2" t="s">
        <v>67</v>
      </c>
      <c r="I503" s="2">
        <v>0</v>
      </c>
      <c r="J503" s="11">
        <v>1</v>
      </c>
      <c r="K503" s="11"/>
      <c r="L503" s="11"/>
      <c r="M503" s="11"/>
      <c r="N503" s="11"/>
      <c r="O503" s="2"/>
      <c r="P503" s="2"/>
      <c r="Q503" s="2"/>
      <c r="R503" s="2"/>
      <c r="S503" s="2"/>
      <c r="T503" s="2"/>
      <c r="U503" s="2"/>
      <c r="V503" s="2"/>
      <c r="W503" s="2"/>
      <c r="X503" s="2"/>
      <c r="Y503" s="2"/>
      <c r="Z503" s="2"/>
      <c r="AA503" s="26">
        <f t="shared" si="16"/>
        <v>1</v>
      </c>
      <c r="AB503" s="10">
        <f t="shared" si="15"/>
        <v>1</v>
      </c>
    </row>
    <row r="504" spans="2:28" ht="15.75" customHeight="1">
      <c r="B504" s="2" t="s">
        <v>170</v>
      </c>
      <c r="C504" s="2" t="s">
        <v>1984</v>
      </c>
      <c r="D504" s="4" t="s">
        <v>1985</v>
      </c>
      <c r="E504" s="2" t="s">
        <v>1986</v>
      </c>
      <c r="F504" s="2">
        <v>2</v>
      </c>
      <c r="G504" s="2">
        <v>2</v>
      </c>
      <c r="H504" s="2" t="s">
        <v>67</v>
      </c>
      <c r="I504" s="2">
        <v>0</v>
      </c>
      <c r="J504" s="11">
        <v>1</v>
      </c>
      <c r="K504" s="11">
        <v>1</v>
      </c>
      <c r="L504" s="11"/>
      <c r="M504" s="11"/>
      <c r="N504" s="11"/>
      <c r="O504" s="2"/>
      <c r="P504" s="2"/>
      <c r="Q504" s="2"/>
      <c r="R504" s="2"/>
      <c r="S504" s="2"/>
      <c r="T504" s="2"/>
      <c r="U504" s="2"/>
      <c r="V504" s="2"/>
      <c r="W504" s="2"/>
      <c r="X504" s="2"/>
      <c r="Y504" s="2"/>
      <c r="Z504" s="2"/>
      <c r="AA504" s="26">
        <f t="shared" si="16"/>
        <v>2</v>
      </c>
      <c r="AB504" s="10">
        <f t="shared" si="15"/>
        <v>2</v>
      </c>
    </row>
    <row r="505" spans="2:28" ht="15.75" customHeight="1">
      <c r="B505" s="2" t="s">
        <v>1987</v>
      </c>
      <c r="C505" s="2" t="s">
        <v>1988</v>
      </c>
      <c r="D505" s="2" t="s">
        <v>1989</v>
      </c>
      <c r="E505" s="2" t="s">
        <v>1990</v>
      </c>
      <c r="F505" s="2">
        <v>2</v>
      </c>
      <c r="G505" s="2">
        <v>2</v>
      </c>
      <c r="H505" s="2" t="s">
        <v>75</v>
      </c>
      <c r="I505" s="2">
        <v>2</v>
      </c>
      <c r="J505" s="11"/>
      <c r="K505" s="11"/>
      <c r="L505" s="11"/>
      <c r="M505" s="11"/>
      <c r="N505" s="11"/>
      <c r="O505" s="2"/>
      <c r="P505" s="2"/>
      <c r="Q505" s="2"/>
      <c r="R505" s="2"/>
      <c r="S505" s="2"/>
      <c r="T505" s="2"/>
      <c r="U505" s="2"/>
      <c r="V505" s="2"/>
      <c r="W505" s="2"/>
      <c r="X505" s="2"/>
      <c r="Y505" s="2"/>
      <c r="Z505" s="2"/>
      <c r="AA505" s="26">
        <f t="shared" si="16"/>
        <v>0</v>
      </c>
      <c r="AB505" s="10">
        <f t="shared" si="15"/>
        <v>0</v>
      </c>
    </row>
    <row r="506" spans="2:28" ht="15.75" customHeight="1">
      <c r="B506" s="2" t="s">
        <v>1987</v>
      </c>
      <c r="C506" s="2" t="s">
        <v>1991</v>
      </c>
      <c r="D506" s="2" t="s">
        <v>1992</v>
      </c>
      <c r="E506" s="2" t="s">
        <v>1993</v>
      </c>
      <c r="F506" s="2">
        <v>2</v>
      </c>
      <c r="G506" s="2">
        <v>2</v>
      </c>
      <c r="H506" s="2" t="s">
        <v>62</v>
      </c>
      <c r="I506" s="2">
        <v>0</v>
      </c>
      <c r="J506" s="11"/>
      <c r="K506" s="11">
        <v>2</v>
      </c>
      <c r="L506" s="11"/>
      <c r="M506" s="11"/>
      <c r="N506" s="11"/>
      <c r="O506" s="2"/>
      <c r="P506" s="2"/>
      <c r="Q506" s="2"/>
      <c r="R506" s="2"/>
      <c r="S506" s="2"/>
      <c r="T506" s="2"/>
      <c r="U506" s="2"/>
      <c r="V506" s="2"/>
      <c r="W506" s="2"/>
      <c r="X506" s="2"/>
      <c r="Y506" s="2"/>
      <c r="Z506" s="2"/>
      <c r="AA506" s="26">
        <f t="shared" si="16"/>
        <v>2</v>
      </c>
      <c r="AB506" s="10">
        <f t="shared" si="15"/>
        <v>2</v>
      </c>
    </row>
    <row r="507" spans="2:28" ht="15.75" customHeight="1">
      <c r="B507" s="2" t="s">
        <v>1987</v>
      </c>
      <c r="C507" s="2" t="s">
        <v>1994</v>
      </c>
      <c r="D507" s="2" t="s">
        <v>1995</v>
      </c>
      <c r="E507" s="2" t="s">
        <v>1996</v>
      </c>
      <c r="F507" s="2">
        <v>4</v>
      </c>
      <c r="G507" s="2">
        <v>4</v>
      </c>
      <c r="H507" s="2" t="s">
        <v>62</v>
      </c>
      <c r="I507" s="2">
        <v>1</v>
      </c>
      <c r="J507" s="11"/>
      <c r="K507" s="11"/>
      <c r="L507" s="11"/>
      <c r="M507" s="11"/>
      <c r="N507" s="11"/>
      <c r="O507" s="2"/>
      <c r="P507" s="2"/>
      <c r="Q507" s="2"/>
      <c r="R507" s="2"/>
      <c r="S507" s="2"/>
      <c r="T507" s="2"/>
      <c r="U507" s="2"/>
      <c r="V507" s="2"/>
      <c r="W507" s="2"/>
      <c r="X507" s="2"/>
      <c r="Y507" s="2"/>
      <c r="Z507" s="2"/>
      <c r="AA507" s="26">
        <f t="shared" si="16"/>
        <v>0</v>
      </c>
      <c r="AB507" s="10">
        <f t="shared" si="15"/>
        <v>0</v>
      </c>
    </row>
    <row r="508" spans="2:28" ht="15.75" customHeight="1">
      <c r="B508" s="2" t="s">
        <v>1987</v>
      </c>
      <c r="C508" s="2" t="s">
        <v>1997</v>
      </c>
      <c r="D508" s="4" t="s">
        <v>1998</v>
      </c>
      <c r="E508" s="2" t="s">
        <v>1999</v>
      </c>
      <c r="F508" s="2">
        <v>1</v>
      </c>
      <c r="G508" s="2">
        <v>1</v>
      </c>
      <c r="H508" s="2" t="s">
        <v>67</v>
      </c>
      <c r="I508" s="2">
        <v>0</v>
      </c>
      <c r="J508" s="11">
        <v>1</v>
      </c>
      <c r="K508" s="11"/>
      <c r="L508" s="11"/>
      <c r="M508" s="11"/>
      <c r="N508" s="11"/>
      <c r="O508" s="2"/>
      <c r="P508" s="2"/>
      <c r="Q508" s="2"/>
      <c r="R508" s="2"/>
      <c r="S508" s="2"/>
      <c r="T508" s="2"/>
      <c r="U508" s="2"/>
      <c r="V508" s="2"/>
      <c r="W508" s="2"/>
      <c r="X508" s="2"/>
      <c r="Y508" s="2"/>
      <c r="Z508" s="2"/>
      <c r="AA508" s="26">
        <f t="shared" si="16"/>
        <v>1</v>
      </c>
      <c r="AB508" s="10">
        <f t="shared" si="15"/>
        <v>1</v>
      </c>
    </row>
    <row r="509" spans="2:28" ht="15.75" customHeight="1">
      <c r="B509" s="2" t="s">
        <v>1987</v>
      </c>
      <c r="C509" s="2" t="s">
        <v>2000</v>
      </c>
      <c r="D509" s="4" t="s">
        <v>2001</v>
      </c>
      <c r="E509" s="2" t="s">
        <v>2002</v>
      </c>
      <c r="F509" s="2">
        <v>1</v>
      </c>
      <c r="G509" s="2">
        <v>1</v>
      </c>
      <c r="H509" s="2" t="s">
        <v>67</v>
      </c>
      <c r="I509" s="2">
        <v>0</v>
      </c>
      <c r="J509" s="11">
        <v>1</v>
      </c>
      <c r="K509" s="11"/>
      <c r="L509" s="11"/>
      <c r="M509" s="11"/>
      <c r="N509" s="11"/>
      <c r="O509" s="2"/>
      <c r="P509" s="2"/>
      <c r="Q509" s="2"/>
      <c r="R509" s="2"/>
      <c r="S509" s="2"/>
      <c r="T509" s="2"/>
      <c r="U509" s="2"/>
      <c r="V509" s="2"/>
      <c r="W509" s="2"/>
      <c r="X509" s="2"/>
      <c r="Y509" s="2"/>
      <c r="Z509" s="2"/>
      <c r="AA509" s="26">
        <f t="shared" si="16"/>
        <v>1</v>
      </c>
      <c r="AB509" s="10">
        <f t="shared" si="15"/>
        <v>1</v>
      </c>
    </row>
    <row r="510" spans="2:28" ht="15.75" customHeight="1">
      <c r="B510" s="2" t="s">
        <v>196</v>
      </c>
      <c r="C510" s="2" t="s">
        <v>2003</v>
      </c>
      <c r="D510" s="4" t="s">
        <v>2004</v>
      </c>
      <c r="E510" s="2" t="s">
        <v>2005</v>
      </c>
      <c r="F510" s="2">
        <v>1</v>
      </c>
      <c r="G510" s="2">
        <v>1</v>
      </c>
      <c r="H510" s="2" t="s">
        <v>62</v>
      </c>
      <c r="I510" s="2">
        <v>0</v>
      </c>
      <c r="J510" s="11">
        <v>1</v>
      </c>
      <c r="K510" s="11"/>
      <c r="L510" s="11"/>
      <c r="M510" s="11"/>
      <c r="N510" s="11"/>
      <c r="O510" s="2"/>
      <c r="P510" s="2"/>
      <c r="Q510" s="2"/>
      <c r="R510" s="2"/>
      <c r="S510" s="2"/>
      <c r="T510" s="2"/>
      <c r="U510" s="2"/>
      <c r="V510" s="2"/>
      <c r="W510" s="2"/>
      <c r="X510" s="2"/>
      <c r="Y510" s="2"/>
      <c r="Z510" s="2"/>
      <c r="AA510" s="26">
        <f t="shared" si="16"/>
        <v>1</v>
      </c>
      <c r="AB510" s="10">
        <f t="shared" si="15"/>
        <v>1</v>
      </c>
    </row>
    <row r="511" spans="2:28" ht="15.75" customHeight="1">
      <c r="B511" s="2" t="s">
        <v>196</v>
      </c>
      <c r="C511" s="2" t="s">
        <v>2006</v>
      </c>
      <c r="D511" s="2" t="s">
        <v>2007</v>
      </c>
      <c r="E511" s="2" t="s">
        <v>1435</v>
      </c>
      <c r="F511" s="2">
        <v>1</v>
      </c>
      <c r="G511" s="2">
        <v>1</v>
      </c>
      <c r="H511" s="2" t="s">
        <v>67</v>
      </c>
      <c r="I511" s="2">
        <v>0</v>
      </c>
      <c r="J511" s="11"/>
      <c r="K511" s="11">
        <v>1</v>
      </c>
      <c r="L511" s="11"/>
      <c r="M511" s="11"/>
      <c r="N511" s="11"/>
      <c r="O511" s="2"/>
      <c r="P511" s="2"/>
      <c r="Q511" s="2"/>
      <c r="R511" s="2"/>
      <c r="S511" s="2"/>
      <c r="T511" s="2"/>
      <c r="U511" s="2"/>
      <c r="V511" s="2"/>
      <c r="W511" s="2"/>
      <c r="X511" s="2"/>
      <c r="Y511" s="2"/>
      <c r="Z511" s="2"/>
      <c r="AA511" s="26">
        <f t="shared" si="16"/>
        <v>1</v>
      </c>
      <c r="AB511" s="10">
        <f t="shared" si="15"/>
        <v>1</v>
      </c>
    </row>
    <row r="512" spans="2:28" ht="15.75" customHeight="1">
      <c r="B512" s="2" t="s">
        <v>196</v>
      </c>
      <c r="C512" s="2" t="s">
        <v>2008</v>
      </c>
      <c r="D512" s="2" t="s">
        <v>2009</v>
      </c>
      <c r="E512" s="2" t="s">
        <v>2010</v>
      </c>
      <c r="F512" s="2">
        <v>1</v>
      </c>
      <c r="G512" s="2">
        <v>1</v>
      </c>
      <c r="H512" s="2" t="s">
        <v>75</v>
      </c>
      <c r="I512" s="2">
        <v>1</v>
      </c>
      <c r="J512" s="11"/>
      <c r="K512" s="11"/>
      <c r="L512" s="11"/>
      <c r="M512" s="11"/>
      <c r="N512" s="11"/>
      <c r="O512" s="2"/>
      <c r="P512" s="2"/>
      <c r="Q512" s="2"/>
      <c r="R512" s="2"/>
      <c r="S512" s="2"/>
      <c r="T512" s="2"/>
      <c r="U512" s="2"/>
      <c r="V512" s="2"/>
      <c r="W512" s="2"/>
      <c r="X512" s="2"/>
      <c r="Y512" s="2"/>
      <c r="Z512" s="2"/>
      <c r="AA512" s="26">
        <f t="shared" si="16"/>
        <v>0</v>
      </c>
      <c r="AB512" s="10">
        <f t="shared" si="15"/>
        <v>0</v>
      </c>
    </row>
    <row r="513" spans="2:28" ht="15.75" customHeight="1">
      <c r="B513" s="2" t="s">
        <v>196</v>
      </c>
      <c r="C513" s="2" t="s">
        <v>2011</v>
      </c>
      <c r="D513" s="4" t="s">
        <v>2012</v>
      </c>
      <c r="E513" s="2" t="s">
        <v>2013</v>
      </c>
      <c r="F513" s="2">
        <v>2</v>
      </c>
      <c r="G513" s="2">
        <v>2</v>
      </c>
      <c r="H513" s="2" t="s">
        <v>67</v>
      </c>
      <c r="I513" s="2">
        <v>0</v>
      </c>
      <c r="J513" s="11"/>
      <c r="K513" s="11"/>
      <c r="L513" s="11">
        <v>2</v>
      </c>
      <c r="M513" s="11"/>
      <c r="N513" s="11"/>
      <c r="O513" s="2"/>
      <c r="P513" s="2"/>
      <c r="Q513" s="2"/>
      <c r="R513" s="2"/>
      <c r="S513" s="2"/>
      <c r="T513" s="2"/>
      <c r="U513" s="2"/>
      <c r="V513" s="2"/>
      <c r="W513" s="2"/>
      <c r="X513" s="2"/>
      <c r="Y513" s="2"/>
      <c r="Z513" s="2"/>
      <c r="AA513" s="26">
        <f t="shared" si="16"/>
        <v>2</v>
      </c>
      <c r="AB513" s="10">
        <f t="shared" si="15"/>
        <v>2</v>
      </c>
    </row>
    <row r="514" spans="2:28" ht="15.75" customHeight="1">
      <c r="B514" s="2" t="s">
        <v>196</v>
      </c>
      <c r="C514" s="2" t="s">
        <v>2014</v>
      </c>
      <c r="D514" s="4" t="s">
        <v>2015</v>
      </c>
      <c r="E514" s="2" t="s">
        <v>2016</v>
      </c>
      <c r="F514" s="2">
        <v>1</v>
      </c>
      <c r="G514" s="2">
        <v>1</v>
      </c>
      <c r="H514" s="2" t="s">
        <v>62</v>
      </c>
      <c r="I514" s="2">
        <v>0</v>
      </c>
      <c r="J514" s="11">
        <v>1</v>
      </c>
      <c r="K514" s="11"/>
      <c r="L514" s="11"/>
      <c r="M514" s="11"/>
      <c r="N514" s="11"/>
      <c r="O514" s="2"/>
      <c r="P514" s="2"/>
      <c r="Q514" s="2"/>
      <c r="R514" s="2"/>
      <c r="S514" s="2"/>
      <c r="T514" s="2"/>
      <c r="U514" s="2"/>
      <c r="V514" s="2"/>
      <c r="W514" s="2"/>
      <c r="X514" s="2"/>
      <c r="Y514" s="2"/>
      <c r="Z514" s="2"/>
      <c r="AA514" s="26">
        <f t="shared" si="16"/>
        <v>1</v>
      </c>
      <c r="AB514" s="10">
        <f t="shared" ref="AB514:AB575" si="17">SUM(J514:N514)</f>
        <v>1</v>
      </c>
    </row>
    <row r="515" spans="2:28" ht="15.75" customHeight="1">
      <c r="B515" s="2" t="s">
        <v>196</v>
      </c>
      <c r="C515" s="2" t="s">
        <v>2017</v>
      </c>
      <c r="D515" s="4" t="s">
        <v>2018</v>
      </c>
      <c r="E515" s="2" t="s">
        <v>2019</v>
      </c>
      <c r="F515" s="2">
        <v>1</v>
      </c>
      <c r="G515" s="2">
        <v>1</v>
      </c>
      <c r="H515" s="2" t="s">
        <v>67</v>
      </c>
      <c r="I515" s="2">
        <v>0</v>
      </c>
      <c r="J515" s="11">
        <v>1</v>
      </c>
      <c r="K515" s="11"/>
      <c r="L515" s="11"/>
      <c r="M515" s="11"/>
      <c r="N515" s="11"/>
      <c r="O515" s="2"/>
      <c r="P515" s="2"/>
      <c r="Q515" s="2"/>
      <c r="R515" s="2"/>
      <c r="S515" s="2"/>
      <c r="T515" s="2"/>
      <c r="U515" s="2"/>
      <c r="V515" s="2"/>
      <c r="W515" s="2"/>
      <c r="X515" s="2"/>
      <c r="Y515" s="2"/>
      <c r="Z515" s="2"/>
      <c r="AA515" s="26">
        <f t="shared" si="16"/>
        <v>1</v>
      </c>
      <c r="AB515" s="10">
        <f t="shared" si="17"/>
        <v>1</v>
      </c>
    </row>
    <row r="516" spans="2:28" ht="15.75" customHeight="1">
      <c r="B516" s="2" t="s">
        <v>196</v>
      </c>
      <c r="C516" s="2" t="s">
        <v>2020</v>
      </c>
      <c r="D516" s="4" t="s">
        <v>2021</v>
      </c>
      <c r="E516" s="2" t="s">
        <v>2022</v>
      </c>
      <c r="F516" s="2">
        <v>1</v>
      </c>
      <c r="G516" s="2">
        <v>1</v>
      </c>
      <c r="H516" s="2" t="s">
        <v>62</v>
      </c>
      <c r="I516" s="2">
        <v>0</v>
      </c>
      <c r="J516" s="11">
        <v>1</v>
      </c>
      <c r="K516" s="11"/>
      <c r="L516" s="11"/>
      <c r="M516" s="11"/>
      <c r="N516" s="11"/>
      <c r="O516" s="2"/>
      <c r="P516" s="2"/>
      <c r="Q516" s="2"/>
      <c r="R516" s="2"/>
      <c r="S516" s="2"/>
      <c r="T516" s="2"/>
      <c r="U516" s="2"/>
      <c r="V516" s="2"/>
      <c r="W516" s="2"/>
      <c r="X516" s="2"/>
      <c r="Y516" s="2"/>
      <c r="Z516" s="2"/>
      <c r="AA516" s="26">
        <f t="shared" si="16"/>
        <v>1</v>
      </c>
      <c r="AB516" s="10">
        <f t="shared" si="17"/>
        <v>1</v>
      </c>
    </row>
    <row r="517" spans="2:28" ht="15.75" customHeight="1">
      <c r="B517" s="2" t="s">
        <v>99</v>
      </c>
      <c r="C517" s="2" t="s">
        <v>2023</v>
      </c>
      <c r="D517" s="2" t="s">
        <v>2024</v>
      </c>
      <c r="E517" s="2" t="s">
        <v>2025</v>
      </c>
      <c r="F517" s="2">
        <v>2</v>
      </c>
      <c r="G517" s="2">
        <v>2</v>
      </c>
      <c r="H517" s="2" t="s">
        <v>67</v>
      </c>
      <c r="I517" s="2">
        <v>0</v>
      </c>
      <c r="J517" s="11"/>
      <c r="K517" s="11">
        <v>1</v>
      </c>
      <c r="L517" s="11">
        <v>1</v>
      </c>
      <c r="M517" s="11"/>
      <c r="N517" s="11"/>
      <c r="O517" s="2"/>
      <c r="P517" s="2"/>
      <c r="Q517" s="2"/>
      <c r="R517" s="2"/>
      <c r="S517" s="2"/>
      <c r="T517" s="2"/>
      <c r="U517" s="2"/>
      <c r="V517" s="2"/>
      <c r="W517" s="2"/>
      <c r="X517" s="2"/>
      <c r="Y517" s="2"/>
      <c r="Z517" s="2"/>
      <c r="AA517" s="26">
        <f t="shared" si="16"/>
        <v>2</v>
      </c>
      <c r="AB517" s="10">
        <f t="shared" si="17"/>
        <v>2</v>
      </c>
    </row>
    <row r="518" spans="2:28" ht="15.75" customHeight="1">
      <c r="B518" s="2" t="s">
        <v>99</v>
      </c>
      <c r="C518" s="2" t="s">
        <v>2026</v>
      </c>
      <c r="D518" s="2" t="s">
        <v>2027</v>
      </c>
      <c r="E518" s="2" t="s">
        <v>2028</v>
      </c>
      <c r="F518" s="2">
        <v>1</v>
      </c>
      <c r="G518" s="2">
        <v>1</v>
      </c>
      <c r="H518" s="2" t="s">
        <v>62</v>
      </c>
      <c r="I518" s="2">
        <v>0</v>
      </c>
      <c r="J518" s="11">
        <v>1</v>
      </c>
      <c r="K518" s="11"/>
      <c r="L518" s="11"/>
      <c r="M518" s="11"/>
      <c r="N518" s="11"/>
      <c r="O518" s="2"/>
      <c r="P518" s="2"/>
      <c r="Q518" s="2"/>
      <c r="R518" s="2"/>
      <c r="S518" s="2"/>
      <c r="T518" s="2"/>
      <c r="U518" s="2"/>
      <c r="V518" s="2"/>
      <c r="W518" s="2"/>
      <c r="X518" s="2"/>
      <c r="Y518" s="2"/>
      <c r="Z518" s="2"/>
      <c r="AA518" s="26">
        <f t="shared" si="16"/>
        <v>1</v>
      </c>
      <c r="AB518" s="10">
        <f t="shared" si="17"/>
        <v>1</v>
      </c>
    </row>
    <row r="519" spans="2:28" ht="15.75" customHeight="1">
      <c r="B519" s="2" t="s">
        <v>99</v>
      </c>
      <c r="C519" s="2" t="s">
        <v>2029</v>
      </c>
      <c r="D519" s="4" t="s">
        <v>2030</v>
      </c>
      <c r="E519" s="2" t="s">
        <v>2031</v>
      </c>
      <c r="F519" s="2">
        <v>1</v>
      </c>
      <c r="G519" s="2">
        <v>1</v>
      </c>
      <c r="H519" s="2" t="s">
        <v>62</v>
      </c>
      <c r="I519" s="2">
        <v>0</v>
      </c>
      <c r="J519" s="11">
        <v>1</v>
      </c>
      <c r="K519" s="11"/>
      <c r="L519" s="11"/>
      <c r="M519" s="11"/>
      <c r="N519" s="11"/>
      <c r="O519" s="2"/>
      <c r="P519" s="2"/>
      <c r="Q519" s="2"/>
      <c r="R519" s="2"/>
      <c r="S519" s="2"/>
      <c r="T519" s="2"/>
      <c r="U519" s="2"/>
      <c r="V519" s="2"/>
      <c r="W519" s="2"/>
      <c r="X519" s="2"/>
      <c r="Y519" s="2"/>
      <c r="Z519" s="2"/>
      <c r="AA519" s="26">
        <f t="shared" si="16"/>
        <v>1</v>
      </c>
      <c r="AB519" s="10">
        <f t="shared" si="17"/>
        <v>1</v>
      </c>
    </row>
    <row r="520" spans="2:28" ht="15.75" customHeight="1">
      <c r="B520" s="2" t="s">
        <v>99</v>
      </c>
      <c r="C520" s="2" t="s">
        <v>2032</v>
      </c>
      <c r="D520" s="2" t="s">
        <v>2033</v>
      </c>
      <c r="E520" s="2" t="s">
        <v>2034</v>
      </c>
      <c r="F520" s="2">
        <v>1</v>
      </c>
      <c r="G520" s="2">
        <v>1</v>
      </c>
      <c r="H520" s="2" t="s">
        <v>67</v>
      </c>
      <c r="I520" s="2">
        <v>0</v>
      </c>
      <c r="J520" s="11"/>
      <c r="K520" s="11"/>
      <c r="L520" s="11">
        <v>1</v>
      </c>
      <c r="M520" s="11"/>
      <c r="N520" s="11"/>
      <c r="O520" s="2"/>
      <c r="P520" s="2"/>
      <c r="Q520" s="2"/>
      <c r="R520" s="2"/>
      <c r="S520" s="2"/>
      <c r="T520" s="2"/>
      <c r="U520" s="2"/>
      <c r="V520" s="2"/>
      <c r="W520" s="2"/>
      <c r="X520" s="2"/>
      <c r="Y520" s="2"/>
      <c r="Z520" s="2"/>
      <c r="AA520" s="26">
        <f t="shared" si="16"/>
        <v>1</v>
      </c>
      <c r="AB520" s="10">
        <f t="shared" si="17"/>
        <v>1</v>
      </c>
    </row>
    <row r="521" spans="2:28" ht="15.75" customHeight="1">
      <c r="B521" s="2" t="s">
        <v>99</v>
      </c>
      <c r="C521" s="2" t="s">
        <v>2035</v>
      </c>
      <c r="D521" s="2" t="s">
        <v>2036</v>
      </c>
      <c r="E521" s="2" t="s">
        <v>2037</v>
      </c>
      <c r="F521" s="2">
        <v>1</v>
      </c>
      <c r="G521" s="2">
        <v>1</v>
      </c>
      <c r="H521" s="2" t="s">
        <v>75</v>
      </c>
      <c r="I521" s="2">
        <v>1</v>
      </c>
      <c r="J521" s="11"/>
      <c r="K521" s="11"/>
      <c r="L521" s="11"/>
      <c r="M521" s="11"/>
      <c r="N521" s="11"/>
      <c r="O521" s="2"/>
      <c r="P521" s="2"/>
      <c r="Q521" s="2"/>
      <c r="R521" s="2"/>
      <c r="S521" s="2"/>
      <c r="T521" s="2"/>
      <c r="U521" s="2"/>
      <c r="V521" s="2"/>
      <c r="W521" s="2"/>
      <c r="X521" s="2"/>
      <c r="Y521" s="2"/>
      <c r="Z521" s="2"/>
      <c r="AA521" s="26">
        <f t="shared" si="16"/>
        <v>0</v>
      </c>
      <c r="AB521" s="10">
        <f t="shared" si="17"/>
        <v>0</v>
      </c>
    </row>
    <row r="522" spans="2:28" ht="15.75" customHeight="1">
      <c r="B522" s="2" t="s">
        <v>99</v>
      </c>
      <c r="C522" s="2" t="s">
        <v>2038</v>
      </c>
      <c r="D522" s="4" t="s">
        <v>2039</v>
      </c>
      <c r="E522" s="2" t="s">
        <v>2040</v>
      </c>
      <c r="F522" s="2">
        <v>1</v>
      </c>
      <c r="G522" s="2">
        <v>1</v>
      </c>
      <c r="H522" s="2" t="s">
        <v>67</v>
      </c>
      <c r="I522" s="2">
        <v>0</v>
      </c>
      <c r="J522" s="11"/>
      <c r="K522" s="11"/>
      <c r="L522" s="11">
        <v>1</v>
      </c>
      <c r="M522" s="11"/>
      <c r="N522" s="11"/>
      <c r="O522" s="2"/>
      <c r="P522" s="2"/>
      <c r="Q522" s="2"/>
      <c r="R522" s="2"/>
      <c r="S522" s="2"/>
      <c r="T522" s="2"/>
      <c r="U522" s="2"/>
      <c r="V522" s="2"/>
      <c r="W522" s="2"/>
      <c r="X522" s="2"/>
      <c r="Y522" s="2"/>
      <c r="Z522" s="2"/>
      <c r="AA522" s="26">
        <f t="shared" si="16"/>
        <v>1</v>
      </c>
      <c r="AB522" s="10">
        <f t="shared" si="17"/>
        <v>1</v>
      </c>
    </row>
    <row r="523" spans="2:28" ht="15.75" customHeight="1">
      <c r="B523" s="2" t="s">
        <v>99</v>
      </c>
      <c r="C523" s="2" t="s">
        <v>2041</v>
      </c>
      <c r="D523" s="2" t="s">
        <v>2033</v>
      </c>
      <c r="E523" s="2" t="s">
        <v>2042</v>
      </c>
      <c r="F523" s="2">
        <v>1</v>
      </c>
      <c r="G523" s="2">
        <v>1</v>
      </c>
      <c r="H523" s="2" t="s">
        <v>75</v>
      </c>
      <c r="I523" s="2">
        <v>1</v>
      </c>
      <c r="J523" s="11"/>
      <c r="K523" s="11"/>
      <c r="L523" s="11"/>
      <c r="M523" s="11"/>
      <c r="N523" s="11"/>
      <c r="O523" s="2"/>
      <c r="P523" s="2"/>
      <c r="Q523" s="2"/>
      <c r="R523" s="2"/>
      <c r="S523" s="2"/>
      <c r="T523" s="2"/>
      <c r="U523" s="2"/>
      <c r="V523" s="2"/>
      <c r="W523" s="2"/>
      <c r="X523" s="2"/>
      <c r="Y523" s="2"/>
      <c r="Z523" s="2"/>
      <c r="AA523" s="26">
        <f t="shared" si="16"/>
        <v>0</v>
      </c>
      <c r="AB523" s="10">
        <f t="shared" si="17"/>
        <v>0</v>
      </c>
    </row>
    <row r="524" spans="2:28" ht="15.75" customHeight="1">
      <c r="B524" s="2" t="s">
        <v>99</v>
      </c>
      <c r="C524" s="2" t="s">
        <v>2043</v>
      </c>
      <c r="D524" s="2" t="s">
        <v>2044</v>
      </c>
      <c r="E524" s="2" t="s">
        <v>2045</v>
      </c>
      <c r="F524" s="2">
        <v>1</v>
      </c>
      <c r="G524" s="2">
        <v>1</v>
      </c>
      <c r="H524" s="2" t="s">
        <v>67</v>
      </c>
      <c r="I524" s="2">
        <v>0</v>
      </c>
      <c r="J524" s="11"/>
      <c r="K524" s="11">
        <v>1</v>
      </c>
      <c r="L524" s="11"/>
      <c r="M524" s="11"/>
      <c r="N524" s="11"/>
      <c r="O524" s="2"/>
      <c r="P524" s="2"/>
      <c r="Q524" s="2"/>
      <c r="R524" s="2"/>
      <c r="S524" s="2"/>
      <c r="T524" s="2"/>
      <c r="U524" s="2"/>
      <c r="V524" s="2"/>
      <c r="W524" s="2"/>
      <c r="X524" s="2"/>
      <c r="Y524" s="2"/>
      <c r="Z524" s="2"/>
      <c r="AA524" s="26">
        <f t="shared" si="16"/>
        <v>1</v>
      </c>
      <c r="AB524" s="10">
        <f t="shared" si="17"/>
        <v>1</v>
      </c>
    </row>
    <row r="525" spans="2:28" ht="15.75" customHeight="1">
      <c r="B525" s="2" t="s">
        <v>99</v>
      </c>
      <c r="C525" s="2" t="s">
        <v>2046</v>
      </c>
      <c r="D525" s="4" t="s">
        <v>2047</v>
      </c>
      <c r="E525" s="2" t="s">
        <v>2048</v>
      </c>
      <c r="F525" s="2">
        <v>2</v>
      </c>
      <c r="G525" s="2">
        <v>2</v>
      </c>
      <c r="H525" s="2" t="s">
        <v>67</v>
      </c>
      <c r="I525" s="2">
        <v>0</v>
      </c>
      <c r="J525" s="11"/>
      <c r="K525" s="11"/>
      <c r="L525" s="11">
        <v>1</v>
      </c>
      <c r="M525" s="11">
        <v>1</v>
      </c>
      <c r="N525" s="11"/>
      <c r="O525" s="2"/>
      <c r="P525" s="2"/>
      <c r="Q525" s="2"/>
      <c r="R525" s="2"/>
      <c r="S525" s="2"/>
      <c r="T525" s="2"/>
      <c r="U525" s="2"/>
      <c r="V525" s="2"/>
      <c r="W525" s="2"/>
      <c r="X525" s="2"/>
      <c r="Y525" s="2"/>
      <c r="Z525" s="2"/>
      <c r="AA525" s="26">
        <f t="shared" si="16"/>
        <v>2</v>
      </c>
      <c r="AB525" s="10">
        <f t="shared" si="17"/>
        <v>2</v>
      </c>
    </row>
    <row r="526" spans="2:28" ht="15.75" customHeight="1">
      <c r="B526" s="2" t="s">
        <v>99</v>
      </c>
      <c r="C526" s="2" t="s">
        <v>2049</v>
      </c>
      <c r="D526" s="4" t="s">
        <v>2050</v>
      </c>
      <c r="E526" s="2" t="s">
        <v>2051</v>
      </c>
      <c r="F526" s="2">
        <v>2</v>
      </c>
      <c r="G526" s="2">
        <v>2</v>
      </c>
      <c r="H526" s="2" t="s">
        <v>62</v>
      </c>
      <c r="I526" s="2">
        <v>0</v>
      </c>
      <c r="J526" s="11"/>
      <c r="K526" s="11">
        <v>1</v>
      </c>
      <c r="L526" s="11">
        <v>1</v>
      </c>
      <c r="M526" s="11"/>
      <c r="N526" s="11"/>
      <c r="O526" s="2"/>
      <c r="P526" s="2"/>
      <c r="Q526" s="2"/>
      <c r="R526" s="2"/>
      <c r="S526" s="2"/>
      <c r="T526" s="2"/>
      <c r="U526" s="2"/>
      <c r="V526" s="2"/>
      <c r="W526" s="2"/>
      <c r="X526" s="2"/>
      <c r="Y526" s="2"/>
      <c r="Z526" s="2"/>
      <c r="AA526" s="26">
        <f t="shared" si="16"/>
        <v>2</v>
      </c>
      <c r="AB526" s="10">
        <f t="shared" si="17"/>
        <v>2</v>
      </c>
    </row>
    <row r="527" spans="2:28" ht="15.75" customHeight="1">
      <c r="B527" s="2" t="s">
        <v>99</v>
      </c>
      <c r="C527" s="2" t="s">
        <v>2052</v>
      </c>
      <c r="D527" s="4" t="s">
        <v>2039</v>
      </c>
      <c r="E527" s="2" t="s">
        <v>2053</v>
      </c>
      <c r="F527" s="2">
        <v>1</v>
      </c>
      <c r="G527" s="2">
        <v>1</v>
      </c>
      <c r="H527" s="2" t="s">
        <v>67</v>
      </c>
      <c r="I527" s="2">
        <v>0</v>
      </c>
      <c r="J527" s="11"/>
      <c r="K527" s="11"/>
      <c r="L527" s="11">
        <v>1</v>
      </c>
      <c r="M527" s="11"/>
      <c r="N527" s="11"/>
      <c r="O527" s="2"/>
      <c r="P527" s="2"/>
      <c r="Q527" s="2"/>
      <c r="R527" s="2"/>
      <c r="S527" s="2"/>
      <c r="T527" s="2"/>
      <c r="U527" s="2"/>
      <c r="V527" s="2"/>
      <c r="W527" s="2"/>
      <c r="X527" s="2"/>
      <c r="Y527" s="2"/>
      <c r="Z527" s="2"/>
      <c r="AA527" s="26">
        <f t="shared" si="16"/>
        <v>1</v>
      </c>
      <c r="AB527" s="10">
        <f t="shared" si="17"/>
        <v>1</v>
      </c>
    </row>
    <row r="528" spans="2:28" ht="15.75" customHeight="1">
      <c r="B528" s="2" t="s">
        <v>99</v>
      </c>
      <c r="C528" s="2" t="s">
        <v>2054</v>
      </c>
      <c r="D528" s="4" t="s">
        <v>2055</v>
      </c>
      <c r="E528" s="2" t="s">
        <v>2056</v>
      </c>
      <c r="F528" s="2">
        <v>1</v>
      </c>
      <c r="G528" s="2">
        <v>1</v>
      </c>
      <c r="H528" s="2" t="s">
        <v>62</v>
      </c>
      <c r="I528" s="2">
        <v>0</v>
      </c>
      <c r="J528" s="11"/>
      <c r="K528" s="11"/>
      <c r="L528" s="11">
        <v>1</v>
      </c>
      <c r="M528" s="11"/>
      <c r="N528" s="11"/>
      <c r="O528" s="2"/>
      <c r="P528" s="2"/>
      <c r="Q528" s="2"/>
      <c r="R528" s="2"/>
      <c r="S528" s="2"/>
      <c r="T528" s="2"/>
      <c r="U528" s="2"/>
      <c r="V528" s="2"/>
      <c r="W528" s="2"/>
      <c r="X528" s="2"/>
      <c r="Y528" s="2"/>
      <c r="Z528" s="2"/>
      <c r="AA528" s="26">
        <f t="shared" si="16"/>
        <v>1</v>
      </c>
      <c r="AB528" s="10">
        <f t="shared" si="17"/>
        <v>1</v>
      </c>
    </row>
    <row r="529" spans="2:28" ht="15.75" customHeight="1">
      <c r="B529" s="2" t="s">
        <v>99</v>
      </c>
      <c r="C529" s="2" t="s">
        <v>2057</v>
      </c>
      <c r="D529" s="4" t="s">
        <v>2058</v>
      </c>
      <c r="E529" s="2" t="s">
        <v>2059</v>
      </c>
      <c r="F529" s="2">
        <v>1</v>
      </c>
      <c r="G529" s="2">
        <v>1</v>
      </c>
      <c r="H529" s="2" t="s">
        <v>67</v>
      </c>
      <c r="I529" s="2">
        <v>0</v>
      </c>
      <c r="J529" s="11"/>
      <c r="K529" s="11"/>
      <c r="L529" s="11">
        <v>1</v>
      </c>
      <c r="M529" s="11"/>
      <c r="N529" s="11"/>
      <c r="O529" s="2"/>
      <c r="P529" s="2"/>
      <c r="Q529" s="2"/>
      <c r="R529" s="2"/>
      <c r="S529" s="2"/>
      <c r="T529" s="2"/>
      <c r="U529" s="2"/>
      <c r="V529" s="2"/>
      <c r="W529" s="2"/>
      <c r="X529" s="2"/>
      <c r="Y529" s="2"/>
      <c r="Z529" s="2"/>
      <c r="AA529" s="26">
        <f t="shared" si="16"/>
        <v>1</v>
      </c>
      <c r="AB529" s="10">
        <f t="shared" si="17"/>
        <v>1</v>
      </c>
    </row>
    <row r="530" spans="2:28" ht="15.75" customHeight="1">
      <c r="B530" s="2" t="s">
        <v>99</v>
      </c>
      <c r="C530" s="2" t="s">
        <v>2060</v>
      </c>
      <c r="D530" s="4" t="s">
        <v>2061</v>
      </c>
      <c r="E530" s="2" t="s">
        <v>2062</v>
      </c>
      <c r="F530" s="2">
        <v>1</v>
      </c>
      <c r="G530" s="2">
        <v>1</v>
      </c>
      <c r="H530" s="2" t="s">
        <v>67</v>
      </c>
      <c r="I530" s="2">
        <v>0</v>
      </c>
      <c r="J530" s="11"/>
      <c r="K530" s="11"/>
      <c r="L530" s="11">
        <v>1</v>
      </c>
      <c r="M530" s="11"/>
      <c r="N530" s="11"/>
      <c r="O530" s="2"/>
      <c r="P530" s="2"/>
      <c r="Q530" s="2"/>
      <c r="R530" s="2"/>
      <c r="S530" s="2"/>
      <c r="T530" s="2"/>
      <c r="U530" s="2"/>
      <c r="V530" s="2"/>
      <c r="W530" s="2"/>
      <c r="X530" s="2"/>
      <c r="Y530" s="2"/>
      <c r="Z530" s="2"/>
      <c r="AA530" s="26">
        <f t="shared" si="16"/>
        <v>1</v>
      </c>
      <c r="AB530" s="10">
        <f t="shared" si="17"/>
        <v>1</v>
      </c>
    </row>
    <row r="531" spans="2:28" ht="15.75" customHeight="1">
      <c r="B531" s="2" t="s">
        <v>99</v>
      </c>
      <c r="C531" s="2" t="s">
        <v>2063</v>
      </c>
      <c r="D531" s="4" t="s">
        <v>2064</v>
      </c>
      <c r="E531" s="2" t="s">
        <v>2065</v>
      </c>
      <c r="F531" s="2">
        <v>4</v>
      </c>
      <c r="G531" s="2">
        <v>4</v>
      </c>
      <c r="H531" s="2" t="s">
        <v>67</v>
      </c>
      <c r="I531" s="2">
        <v>0</v>
      </c>
      <c r="J531" s="11">
        <v>1</v>
      </c>
      <c r="K531" s="11">
        <v>1</v>
      </c>
      <c r="L531" s="11">
        <v>1</v>
      </c>
      <c r="M531" s="11">
        <v>1</v>
      </c>
      <c r="N531" s="11"/>
      <c r="O531" s="2"/>
      <c r="P531" s="2"/>
      <c r="Q531" s="2"/>
      <c r="R531" s="2"/>
      <c r="S531" s="2"/>
      <c r="T531" s="2"/>
      <c r="U531" s="2"/>
      <c r="V531" s="2"/>
      <c r="W531" s="2"/>
      <c r="X531" s="2"/>
      <c r="Y531" s="2"/>
      <c r="Z531" s="2"/>
      <c r="AA531" s="26">
        <f t="shared" si="16"/>
        <v>4</v>
      </c>
      <c r="AB531" s="10">
        <f t="shared" si="17"/>
        <v>4</v>
      </c>
    </row>
    <row r="532" spans="2:28" ht="15.75" customHeight="1">
      <c r="B532" s="2" t="s">
        <v>99</v>
      </c>
      <c r="C532" s="2" t="s">
        <v>2066</v>
      </c>
      <c r="D532" s="4" t="s">
        <v>2067</v>
      </c>
      <c r="E532" s="2" t="s">
        <v>2068</v>
      </c>
      <c r="F532" s="2">
        <v>1</v>
      </c>
      <c r="G532" s="2">
        <v>1</v>
      </c>
      <c r="H532" s="2" t="s">
        <v>67</v>
      </c>
      <c r="I532" s="2">
        <v>0</v>
      </c>
      <c r="J532" s="11">
        <v>1</v>
      </c>
      <c r="K532" s="11"/>
      <c r="L532" s="11"/>
      <c r="M532" s="11"/>
      <c r="N532" s="11"/>
      <c r="O532" s="2"/>
      <c r="P532" s="2"/>
      <c r="Q532" s="2"/>
      <c r="R532" s="2"/>
      <c r="S532" s="2"/>
      <c r="T532" s="2"/>
      <c r="U532" s="2"/>
      <c r="V532" s="2"/>
      <c r="W532" s="2"/>
      <c r="X532" s="2"/>
      <c r="Y532" s="2"/>
      <c r="Z532" s="2"/>
      <c r="AA532" s="26">
        <f t="shared" si="16"/>
        <v>1</v>
      </c>
      <c r="AB532" s="10">
        <f t="shared" si="17"/>
        <v>1</v>
      </c>
    </row>
    <row r="533" spans="2:28" ht="15.75" customHeight="1">
      <c r="B533" s="2" t="s">
        <v>99</v>
      </c>
      <c r="C533" s="2" t="s">
        <v>2069</v>
      </c>
      <c r="D533" s="4" t="s">
        <v>2070</v>
      </c>
      <c r="E533" s="2" t="s">
        <v>2071</v>
      </c>
      <c r="F533" s="2">
        <v>1</v>
      </c>
      <c r="G533" s="2">
        <v>1</v>
      </c>
      <c r="H533" s="2" t="s">
        <v>67</v>
      </c>
      <c r="I533" s="2">
        <v>0</v>
      </c>
      <c r="J533" s="11">
        <v>1</v>
      </c>
      <c r="K533" s="11"/>
      <c r="L533" s="11"/>
      <c r="M533" s="11"/>
      <c r="N533" s="11"/>
      <c r="O533" s="2"/>
      <c r="P533" s="2"/>
      <c r="Q533" s="2"/>
      <c r="R533" s="2"/>
      <c r="S533" s="2"/>
      <c r="T533" s="2"/>
      <c r="U533" s="2"/>
      <c r="V533" s="2"/>
      <c r="W533" s="2"/>
      <c r="X533" s="2"/>
      <c r="Y533" s="2"/>
      <c r="Z533" s="2"/>
      <c r="AA533" s="26">
        <f t="shared" si="16"/>
        <v>1</v>
      </c>
      <c r="AB533" s="10">
        <f t="shared" si="17"/>
        <v>1</v>
      </c>
    </row>
    <row r="534" spans="2:28" ht="15.75" customHeight="1">
      <c r="B534" s="2" t="s">
        <v>99</v>
      </c>
      <c r="C534" s="2" t="s">
        <v>2072</v>
      </c>
      <c r="D534" s="4" t="s">
        <v>2073</v>
      </c>
      <c r="E534" s="2" t="s">
        <v>2074</v>
      </c>
      <c r="F534" s="2">
        <v>2</v>
      </c>
      <c r="G534" s="2">
        <v>2</v>
      </c>
      <c r="H534" s="2" t="s">
        <v>67</v>
      </c>
      <c r="I534" s="2">
        <v>0</v>
      </c>
      <c r="J534" s="11">
        <v>1</v>
      </c>
      <c r="K534" s="11">
        <v>1</v>
      </c>
      <c r="L534" s="11"/>
      <c r="M534" s="11"/>
      <c r="N534" s="11"/>
      <c r="O534" s="2"/>
      <c r="P534" s="2"/>
      <c r="Q534" s="2"/>
      <c r="R534" s="2"/>
      <c r="S534" s="2"/>
      <c r="T534" s="2"/>
      <c r="U534" s="2"/>
      <c r="V534" s="2"/>
      <c r="W534" s="2"/>
      <c r="X534" s="2"/>
      <c r="Y534" s="2"/>
      <c r="Z534" s="2"/>
      <c r="AA534" s="26">
        <f t="shared" si="16"/>
        <v>2</v>
      </c>
      <c r="AB534" s="10">
        <f t="shared" si="17"/>
        <v>2</v>
      </c>
    </row>
    <row r="535" spans="2:28" ht="15.75" customHeight="1">
      <c r="B535" s="2" t="s">
        <v>99</v>
      </c>
      <c r="C535" s="2" t="s">
        <v>2075</v>
      </c>
      <c r="D535" s="4" t="s">
        <v>2076</v>
      </c>
      <c r="E535" s="2" t="s">
        <v>2077</v>
      </c>
      <c r="F535" s="2">
        <v>1</v>
      </c>
      <c r="G535" s="2">
        <v>0</v>
      </c>
      <c r="H535" s="2" t="s">
        <v>62</v>
      </c>
      <c r="I535" s="2">
        <v>0</v>
      </c>
      <c r="J535" s="11">
        <v>1</v>
      </c>
      <c r="K535" s="11"/>
      <c r="L535" s="11"/>
      <c r="M535" s="11"/>
      <c r="N535" s="11"/>
      <c r="O535" s="2"/>
      <c r="P535" s="2"/>
      <c r="Q535" s="2"/>
      <c r="R535" s="2"/>
      <c r="S535" s="2"/>
      <c r="T535" s="2"/>
      <c r="U535" s="2"/>
      <c r="V535" s="2"/>
      <c r="W535" s="2"/>
      <c r="X535" s="2"/>
      <c r="Y535" s="2"/>
      <c r="Z535" s="2"/>
      <c r="AA535" s="26">
        <f t="shared" si="16"/>
        <v>1</v>
      </c>
      <c r="AB535" s="10">
        <f t="shared" si="17"/>
        <v>1</v>
      </c>
    </row>
    <row r="536" spans="2:28" ht="15.75" customHeight="1">
      <c r="B536" s="2" t="s">
        <v>181</v>
      </c>
      <c r="C536" s="2" t="s">
        <v>2078</v>
      </c>
      <c r="D536" s="4" t="s">
        <v>2079</v>
      </c>
      <c r="E536" s="2" t="s">
        <v>2080</v>
      </c>
      <c r="F536" s="2">
        <v>1</v>
      </c>
      <c r="G536" s="2">
        <v>1</v>
      </c>
      <c r="H536" s="2" t="s">
        <v>62</v>
      </c>
      <c r="I536" s="2">
        <v>0</v>
      </c>
      <c r="J536" s="11">
        <v>1</v>
      </c>
      <c r="K536" s="11"/>
      <c r="L536" s="11"/>
      <c r="M536" s="11"/>
      <c r="N536" s="11"/>
      <c r="O536" s="2"/>
      <c r="P536" s="2"/>
      <c r="Q536" s="2"/>
      <c r="R536" s="2"/>
      <c r="S536" s="2"/>
      <c r="T536" s="2"/>
      <c r="U536" s="2"/>
      <c r="V536" s="2"/>
      <c r="W536" s="2"/>
      <c r="X536" s="2"/>
      <c r="Y536" s="2"/>
      <c r="Z536" s="2"/>
      <c r="AA536" s="26">
        <f t="shared" si="16"/>
        <v>1</v>
      </c>
      <c r="AB536" s="10">
        <f t="shared" si="17"/>
        <v>1</v>
      </c>
    </row>
    <row r="537" spans="2:28" ht="15.75" customHeight="1">
      <c r="B537" s="2" t="s">
        <v>181</v>
      </c>
      <c r="C537" s="2" t="s">
        <v>2081</v>
      </c>
      <c r="D537" s="4" t="s">
        <v>2082</v>
      </c>
      <c r="E537" s="2" t="s">
        <v>2083</v>
      </c>
      <c r="F537" s="2">
        <v>1</v>
      </c>
      <c r="G537" s="2">
        <v>1</v>
      </c>
      <c r="H537" s="2" t="s">
        <v>67</v>
      </c>
      <c r="I537" s="2">
        <v>0</v>
      </c>
      <c r="J537" s="11">
        <v>1</v>
      </c>
      <c r="K537" s="11"/>
      <c r="L537" s="11"/>
      <c r="M537" s="11"/>
      <c r="N537" s="11"/>
      <c r="O537" s="2"/>
      <c r="P537" s="2"/>
      <c r="Q537" s="2"/>
      <c r="R537" s="2"/>
      <c r="S537" s="2"/>
      <c r="T537" s="2"/>
      <c r="U537" s="2"/>
      <c r="V537" s="2"/>
      <c r="W537" s="2"/>
      <c r="X537" s="2"/>
      <c r="Y537" s="2"/>
      <c r="Z537" s="2"/>
      <c r="AA537" s="26">
        <f t="shared" si="16"/>
        <v>1</v>
      </c>
      <c r="AB537" s="10">
        <f t="shared" si="17"/>
        <v>1</v>
      </c>
    </row>
    <row r="538" spans="2:28" ht="15.75" customHeight="1">
      <c r="B538" s="2" t="s">
        <v>201</v>
      </c>
      <c r="C538" s="2" t="s">
        <v>2084</v>
      </c>
      <c r="D538" s="2" t="s">
        <v>2085</v>
      </c>
      <c r="E538" s="2" t="s">
        <v>2086</v>
      </c>
      <c r="F538" s="2">
        <v>1</v>
      </c>
      <c r="G538" s="2">
        <v>1</v>
      </c>
      <c r="H538" s="2" t="s">
        <v>75</v>
      </c>
      <c r="I538" s="2">
        <v>1</v>
      </c>
      <c r="J538" s="11"/>
      <c r="K538" s="11"/>
      <c r="L538" s="11"/>
      <c r="M538" s="11"/>
      <c r="N538" s="11"/>
      <c r="O538" s="2"/>
      <c r="P538" s="2"/>
      <c r="Q538" s="2"/>
      <c r="R538" s="2"/>
      <c r="S538" s="2"/>
      <c r="T538" s="2"/>
      <c r="U538" s="2"/>
      <c r="V538" s="2"/>
      <c r="W538" s="2"/>
      <c r="X538" s="2"/>
      <c r="Y538" s="2"/>
      <c r="Z538" s="2"/>
      <c r="AA538" s="26">
        <f t="shared" si="16"/>
        <v>0</v>
      </c>
      <c r="AB538" s="10">
        <f t="shared" si="17"/>
        <v>0</v>
      </c>
    </row>
    <row r="539" spans="2:28" ht="15.75" customHeight="1">
      <c r="B539" s="2" t="s">
        <v>201</v>
      </c>
      <c r="C539" s="2" t="s">
        <v>2087</v>
      </c>
      <c r="D539" s="2" t="s">
        <v>2088</v>
      </c>
      <c r="E539" s="2" t="s">
        <v>2089</v>
      </c>
      <c r="F539" s="2">
        <v>1</v>
      </c>
      <c r="G539" s="2">
        <v>1</v>
      </c>
      <c r="H539" s="2" t="s">
        <v>62</v>
      </c>
      <c r="I539" s="2">
        <v>0</v>
      </c>
      <c r="J539" s="11">
        <v>1</v>
      </c>
      <c r="K539" s="11"/>
      <c r="L539" s="11"/>
      <c r="M539" s="11"/>
      <c r="N539" s="11"/>
      <c r="O539" s="2"/>
      <c r="P539" s="2"/>
      <c r="Q539" s="2"/>
      <c r="R539" s="2"/>
      <c r="S539" s="2"/>
      <c r="T539" s="2"/>
      <c r="U539" s="2"/>
      <c r="V539" s="2"/>
      <c r="W539" s="2"/>
      <c r="X539" s="2"/>
      <c r="Y539" s="2"/>
      <c r="Z539" s="2"/>
      <c r="AA539" s="26">
        <f t="shared" si="16"/>
        <v>1</v>
      </c>
      <c r="AB539" s="10">
        <f t="shared" si="17"/>
        <v>1</v>
      </c>
    </row>
    <row r="540" spans="2:28" ht="15.75" customHeight="1">
      <c r="B540" s="2" t="s">
        <v>201</v>
      </c>
      <c r="C540" s="2" t="s">
        <v>2090</v>
      </c>
      <c r="D540" s="2" t="s">
        <v>2091</v>
      </c>
      <c r="E540" s="2" t="s">
        <v>2092</v>
      </c>
      <c r="F540" s="2">
        <v>1</v>
      </c>
      <c r="G540" s="2">
        <v>1</v>
      </c>
      <c r="H540" s="2" t="s">
        <v>67</v>
      </c>
      <c r="I540" s="2">
        <v>0</v>
      </c>
      <c r="J540" s="11"/>
      <c r="K540" s="11"/>
      <c r="L540" s="11">
        <v>1</v>
      </c>
      <c r="M540" s="11"/>
      <c r="N540" s="11"/>
      <c r="O540" s="2"/>
      <c r="P540" s="2"/>
      <c r="Q540" s="2"/>
      <c r="R540" s="2"/>
      <c r="S540" s="2"/>
      <c r="T540" s="2"/>
      <c r="U540" s="2"/>
      <c r="V540" s="2"/>
      <c r="W540" s="2"/>
      <c r="X540" s="2"/>
      <c r="Y540" s="2"/>
      <c r="Z540" s="2"/>
      <c r="AA540" s="26">
        <f t="shared" si="16"/>
        <v>1</v>
      </c>
      <c r="AB540" s="10">
        <f t="shared" si="17"/>
        <v>1</v>
      </c>
    </row>
    <row r="541" spans="2:28" ht="15.75" customHeight="1">
      <c r="B541" s="2" t="s">
        <v>201</v>
      </c>
      <c r="C541" s="2" t="s">
        <v>2093</v>
      </c>
      <c r="D541" s="2" t="s">
        <v>2094</v>
      </c>
      <c r="E541" s="2" t="s">
        <v>2095</v>
      </c>
      <c r="F541" s="2">
        <v>1</v>
      </c>
      <c r="G541" s="2">
        <v>1</v>
      </c>
      <c r="H541" s="2" t="s">
        <v>62</v>
      </c>
      <c r="I541" s="2">
        <v>0</v>
      </c>
      <c r="J541" s="11">
        <v>1</v>
      </c>
      <c r="K541" s="11"/>
      <c r="L541" s="11"/>
      <c r="M541" s="11"/>
      <c r="N541" s="11"/>
      <c r="O541" s="2"/>
      <c r="P541" s="2"/>
      <c r="Q541" s="2"/>
      <c r="R541" s="2"/>
      <c r="S541" s="2"/>
      <c r="T541" s="2"/>
      <c r="U541" s="2"/>
      <c r="V541" s="2"/>
      <c r="W541" s="2"/>
      <c r="X541" s="2"/>
      <c r="Y541" s="2"/>
      <c r="Z541" s="2"/>
      <c r="AA541" s="26">
        <f t="shared" si="16"/>
        <v>1</v>
      </c>
      <c r="AB541" s="10">
        <f t="shared" si="17"/>
        <v>1</v>
      </c>
    </row>
    <row r="542" spans="2:28" ht="15.75" customHeight="1">
      <c r="B542" s="2" t="s">
        <v>201</v>
      </c>
      <c r="C542" s="2" t="s">
        <v>2096</v>
      </c>
      <c r="D542" s="4" t="s">
        <v>2097</v>
      </c>
      <c r="E542" s="2" t="s">
        <v>787</v>
      </c>
      <c r="F542" s="2">
        <v>1</v>
      </c>
      <c r="G542" s="2">
        <v>1</v>
      </c>
      <c r="H542" s="2" t="s">
        <v>67</v>
      </c>
      <c r="I542" s="2">
        <v>0</v>
      </c>
      <c r="J542" s="11">
        <v>1</v>
      </c>
      <c r="K542" s="11"/>
      <c r="L542" s="11"/>
      <c r="M542" s="11"/>
      <c r="N542" s="11"/>
      <c r="O542" s="2"/>
      <c r="P542" s="2"/>
      <c r="Q542" s="2"/>
      <c r="R542" s="2"/>
      <c r="S542" s="2"/>
      <c r="T542" s="2"/>
      <c r="U542" s="2"/>
      <c r="V542" s="2"/>
      <c r="W542" s="2"/>
      <c r="X542" s="2"/>
      <c r="Y542" s="2"/>
      <c r="Z542" s="2"/>
      <c r="AA542" s="26">
        <f t="shared" si="16"/>
        <v>1</v>
      </c>
      <c r="AB542" s="10">
        <f t="shared" si="17"/>
        <v>1</v>
      </c>
    </row>
    <row r="543" spans="2:28" ht="15.75" customHeight="1">
      <c r="B543" s="2" t="s">
        <v>201</v>
      </c>
      <c r="C543" s="2" t="s">
        <v>2098</v>
      </c>
      <c r="D543" s="4" t="s">
        <v>2099</v>
      </c>
      <c r="E543" s="2" t="s">
        <v>787</v>
      </c>
      <c r="F543" s="2">
        <v>1</v>
      </c>
      <c r="G543" s="2">
        <v>1</v>
      </c>
      <c r="H543" s="2" t="s">
        <v>67</v>
      </c>
      <c r="I543" s="2">
        <v>0</v>
      </c>
      <c r="J543" s="11">
        <v>1</v>
      </c>
      <c r="K543" s="11"/>
      <c r="L543" s="11"/>
      <c r="M543" s="11"/>
      <c r="N543" s="11"/>
      <c r="O543" s="2"/>
      <c r="P543" s="2"/>
      <c r="Q543" s="2"/>
      <c r="R543" s="2"/>
      <c r="S543" s="2"/>
      <c r="T543" s="2"/>
      <c r="U543" s="2"/>
      <c r="V543" s="2"/>
      <c r="W543" s="2"/>
      <c r="X543" s="2"/>
      <c r="Y543" s="2"/>
      <c r="Z543" s="2"/>
      <c r="AA543" s="26">
        <f t="shared" si="16"/>
        <v>1</v>
      </c>
      <c r="AB543" s="10">
        <f t="shared" si="17"/>
        <v>1</v>
      </c>
    </row>
    <row r="544" spans="2:28" ht="15.75" customHeight="1">
      <c r="B544" s="2" t="s">
        <v>201</v>
      </c>
      <c r="C544" s="2" t="s">
        <v>2100</v>
      </c>
      <c r="D544" s="4" t="s">
        <v>2099</v>
      </c>
      <c r="E544" s="2" t="s">
        <v>787</v>
      </c>
      <c r="F544" s="2">
        <v>1</v>
      </c>
      <c r="G544" s="2">
        <v>1</v>
      </c>
      <c r="H544" s="2" t="s">
        <v>67</v>
      </c>
      <c r="I544" s="2">
        <v>0</v>
      </c>
      <c r="J544" s="11">
        <v>1</v>
      </c>
      <c r="K544" s="11"/>
      <c r="L544" s="11"/>
      <c r="M544" s="11"/>
      <c r="N544" s="11"/>
      <c r="O544" s="2"/>
      <c r="P544" s="2"/>
      <c r="Q544" s="2"/>
      <c r="R544" s="2"/>
      <c r="S544" s="2"/>
      <c r="T544" s="2"/>
      <c r="U544" s="2"/>
      <c r="V544" s="2"/>
      <c r="W544" s="2"/>
      <c r="X544" s="2"/>
      <c r="Y544" s="2"/>
      <c r="Z544" s="2"/>
      <c r="AA544" s="26">
        <f t="shared" si="16"/>
        <v>1</v>
      </c>
      <c r="AB544" s="10">
        <f t="shared" si="17"/>
        <v>1</v>
      </c>
    </row>
    <row r="545" spans="2:28" ht="15.75" customHeight="1">
      <c r="B545" s="2" t="s">
        <v>201</v>
      </c>
      <c r="C545" s="2" t="s">
        <v>2101</v>
      </c>
      <c r="D545" s="4" t="s">
        <v>2099</v>
      </c>
      <c r="E545" s="2" t="s">
        <v>787</v>
      </c>
      <c r="F545" s="2">
        <v>1</v>
      </c>
      <c r="G545" s="2">
        <v>1</v>
      </c>
      <c r="H545" s="2" t="s">
        <v>67</v>
      </c>
      <c r="I545" s="2">
        <v>0</v>
      </c>
      <c r="J545" s="11">
        <v>1</v>
      </c>
      <c r="K545" s="11"/>
      <c r="L545" s="11"/>
      <c r="M545" s="11"/>
      <c r="N545" s="11"/>
      <c r="O545" s="2"/>
      <c r="P545" s="2"/>
      <c r="Q545" s="2"/>
      <c r="R545" s="2"/>
      <c r="S545" s="2"/>
      <c r="T545" s="2"/>
      <c r="U545" s="2"/>
      <c r="V545" s="2"/>
      <c r="W545" s="2"/>
      <c r="X545" s="2"/>
      <c r="Y545" s="2"/>
      <c r="Z545" s="2"/>
      <c r="AA545" s="26">
        <f t="shared" si="16"/>
        <v>1</v>
      </c>
      <c r="AB545" s="10">
        <f t="shared" si="17"/>
        <v>1</v>
      </c>
    </row>
    <row r="546" spans="2:28" ht="15.75" customHeight="1">
      <c r="B546" s="2" t="s">
        <v>435</v>
      </c>
      <c r="C546" s="2" t="s">
        <v>2102</v>
      </c>
      <c r="D546" s="2" t="s">
        <v>2103</v>
      </c>
      <c r="E546" s="2" t="s">
        <v>2104</v>
      </c>
      <c r="F546" s="2">
        <v>4</v>
      </c>
      <c r="G546" s="2">
        <v>4</v>
      </c>
      <c r="H546" s="2" t="s">
        <v>67</v>
      </c>
      <c r="I546" s="2">
        <v>0</v>
      </c>
      <c r="J546" s="11"/>
      <c r="K546" s="11">
        <v>2</v>
      </c>
      <c r="L546" s="11">
        <v>2</v>
      </c>
      <c r="M546" s="11"/>
      <c r="N546" s="11"/>
      <c r="O546" s="2"/>
      <c r="P546" s="2"/>
      <c r="Q546" s="2"/>
      <c r="R546" s="2"/>
      <c r="S546" s="2"/>
      <c r="T546" s="2"/>
      <c r="U546" s="2"/>
      <c r="V546" s="2"/>
      <c r="W546" s="2"/>
      <c r="X546" s="2"/>
      <c r="Y546" s="2"/>
      <c r="Z546" s="2"/>
      <c r="AA546" s="26">
        <f t="shared" si="16"/>
        <v>4</v>
      </c>
      <c r="AB546" s="10">
        <f t="shared" si="17"/>
        <v>4</v>
      </c>
    </row>
    <row r="547" spans="2:28" ht="15.75" customHeight="1">
      <c r="B547" s="2" t="s">
        <v>435</v>
      </c>
      <c r="C547" s="2" t="s">
        <v>2105</v>
      </c>
      <c r="D547" s="2" t="s">
        <v>2106</v>
      </c>
      <c r="E547" s="2" t="s">
        <v>2107</v>
      </c>
      <c r="F547" s="2">
        <v>2</v>
      </c>
      <c r="G547" s="2">
        <v>2</v>
      </c>
      <c r="H547" s="2" t="s">
        <v>75</v>
      </c>
      <c r="I547" s="2">
        <v>1</v>
      </c>
      <c r="J547" s="11"/>
      <c r="K547" s="11"/>
      <c r="L547" s="11"/>
      <c r="M547" s="11"/>
      <c r="N547" s="11"/>
      <c r="O547" s="2"/>
      <c r="P547" s="2"/>
      <c r="Q547" s="2"/>
      <c r="R547" s="2"/>
      <c r="S547" s="2"/>
      <c r="T547" s="2"/>
      <c r="U547" s="2"/>
      <c r="V547" s="2"/>
      <c r="W547" s="2"/>
      <c r="X547" s="2"/>
      <c r="Y547" s="2"/>
      <c r="Z547" s="2"/>
      <c r="AA547" s="26">
        <f t="shared" si="16"/>
        <v>0</v>
      </c>
      <c r="AB547" s="10">
        <f t="shared" si="17"/>
        <v>0</v>
      </c>
    </row>
    <row r="548" spans="2:28" ht="15.75" customHeight="1">
      <c r="B548" s="2" t="s">
        <v>2108</v>
      </c>
      <c r="C548" s="2" t="s">
        <v>2109</v>
      </c>
      <c r="D548" s="4" t="s">
        <v>2110</v>
      </c>
      <c r="E548" s="2" t="s">
        <v>2111</v>
      </c>
      <c r="F548" s="2">
        <v>4</v>
      </c>
      <c r="G548" s="2">
        <v>4</v>
      </c>
      <c r="H548" s="2" t="s">
        <v>62</v>
      </c>
      <c r="I548" s="2">
        <v>0</v>
      </c>
      <c r="J548" s="11">
        <v>2</v>
      </c>
      <c r="K548" s="11">
        <v>2</v>
      </c>
      <c r="L548" s="11"/>
      <c r="M548" s="11"/>
      <c r="N548" s="11"/>
      <c r="O548" s="2"/>
      <c r="P548" s="2"/>
      <c r="Q548" s="2"/>
      <c r="R548" s="2"/>
      <c r="S548" s="2"/>
      <c r="T548" s="2"/>
      <c r="U548" s="2"/>
      <c r="V548" s="2"/>
      <c r="W548" s="2"/>
      <c r="X548" s="2"/>
      <c r="Y548" s="2"/>
      <c r="Z548" s="2"/>
      <c r="AA548" s="26">
        <f t="shared" si="16"/>
        <v>4</v>
      </c>
      <c r="AB548" s="10">
        <f t="shared" si="17"/>
        <v>4</v>
      </c>
    </row>
    <row r="549" spans="2:28" ht="15.75" customHeight="1">
      <c r="B549" s="2" t="s">
        <v>2112</v>
      </c>
      <c r="C549" s="2" t="s">
        <v>2113</v>
      </c>
      <c r="D549" s="4" t="s">
        <v>2114</v>
      </c>
      <c r="E549" s="2" t="s">
        <v>2115</v>
      </c>
      <c r="F549" s="2">
        <v>2</v>
      </c>
      <c r="G549" s="2">
        <v>1</v>
      </c>
      <c r="H549" s="2" t="s">
        <v>67</v>
      </c>
      <c r="I549" s="2">
        <v>0</v>
      </c>
      <c r="J549" s="11">
        <v>2</v>
      </c>
      <c r="K549" s="11"/>
      <c r="L549" s="11"/>
      <c r="M549" s="11"/>
      <c r="N549" s="11"/>
      <c r="O549" s="2"/>
      <c r="P549" s="2"/>
      <c r="Q549" s="2"/>
      <c r="R549" s="2"/>
      <c r="S549" s="2"/>
      <c r="T549" s="2"/>
      <c r="U549" s="2"/>
      <c r="V549" s="2"/>
      <c r="W549" s="2"/>
      <c r="X549" s="2"/>
      <c r="Y549" s="2"/>
      <c r="Z549" s="2"/>
      <c r="AA549" s="26">
        <f t="shared" si="16"/>
        <v>2</v>
      </c>
      <c r="AB549" s="10">
        <f t="shared" si="17"/>
        <v>2</v>
      </c>
    </row>
    <row r="550" spans="2:28" ht="15.75" customHeight="1">
      <c r="B550" s="2" t="s">
        <v>2116</v>
      </c>
      <c r="C550" s="2" t="s">
        <v>2117</v>
      </c>
      <c r="D550" s="2" t="s">
        <v>2118</v>
      </c>
      <c r="E550" s="2" t="s">
        <v>2119</v>
      </c>
      <c r="F550" s="2">
        <v>2</v>
      </c>
      <c r="G550" s="2">
        <v>2</v>
      </c>
      <c r="H550" s="2" t="s">
        <v>75</v>
      </c>
      <c r="I550" s="2">
        <v>2</v>
      </c>
      <c r="J550" s="11"/>
      <c r="K550" s="11"/>
      <c r="L550" s="11"/>
      <c r="M550" s="11"/>
      <c r="N550" s="11"/>
      <c r="O550" s="2"/>
      <c r="P550" s="2"/>
      <c r="Q550" s="2"/>
      <c r="R550" s="2"/>
      <c r="S550" s="2"/>
      <c r="T550" s="2"/>
      <c r="U550" s="2"/>
      <c r="V550" s="2"/>
      <c r="W550" s="2"/>
      <c r="X550" s="2"/>
      <c r="Y550" s="2"/>
      <c r="Z550" s="2"/>
      <c r="AA550" s="26">
        <f t="shared" si="16"/>
        <v>0</v>
      </c>
      <c r="AB550" s="10">
        <f t="shared" si="17"/>
        <v>0</v>
      </c>
    </row>
    <row r="551" spans="2:28" ht="15.75" customHeight="1">
      <c r="B551" s="2" t="s">
        <v>2116</v>
      </c>
      <c r="C551" s="2" t="s">
        <v>2120</v>
      </c>
      <c r="D551" s="2" t="s">
        <v>2121</v>
      </c>
      <c r="E551" s="2" t="s">
        <v>2122</v>
      </c>
      <c r="F551" s="2">
        <v>1</v>
      </c>
      <c r="G551" s="2">
        <v>1</v>
      </c>
      <c r="H551" s="2" t="s">
        <v>67</v>
      </c>
      <c r="I551" s="2">
        <v>0</v>
      </c>
      <c r="J551" s="11"/>
      <c r="K551" s="11">
        <v>1</v>
      </c>
      <c r="L551" s="11"/>
      <c r="M551" s="11"/>
      <c r="N551" s="11"/>
      <c r="O551" s="2"/>
      <c r="P551" s="2"/>
      <c r="Q551" s="2"/>
      <c r="R551" s="2"/>
      <c r="S551" s="2"/>
      <c r="T551" s="2"/>
      <c r="U551" s="2"/>
      <c r="V551" s="2"/>
      <c r="W551" s="2"/>
      <c r="X551" s="2"/>
      <c r="Y551" s="2"/>
      <c r="Z551" s="2"/>
      <c r="AA551" s="26">
        <f t="shared" si="16"/>
        <v>1</v>
      </c>
      <c r="AB551" s="10">
        <f t="shared" si="17"/>
        <v>1</v>
      </c>
    </row>
    <row r="552" spans="2:28" ht="15.75" customHeight="1">
      <c r="B552" s="2" t="s">
        <v>2116</v>
      </c>
      <c r="C552" s="2" t="s">
        <v>2123</v>
      </c>
      <c r="D552" s="2" t="s">
        <v>2124</v>
      </c>
      <c r="E552" s="2" t="s">
        <v>2125</v>
      </c>
      <c r="F552" s="2">
        <v>2</v>
      </c>
      <c r="G552" s="2">
        <v>2</v>
      </c>
      <c r="H552" s="2" t="s">
        <v>75</v>
      </c>
      <c r="I552" s="2">
        <v>2</v>
      </c>
      <c r="J552" s="11"/>
      <c r="K552" s="11"/>
      <c r="L552" s="11"/>
      <c r="M552" s="11"/>
      <c r="N552" s="11"/>
      <c r="O552" s="2"/>
      <c r="P552" s="2"/>
      <c r="Q552" s="2"/>
      <c r="R552" s="2"/>
      <c r="S552" s="2"/>
      <c r="T552" s="2"/>
      <c r="U552" s="2"/>
      <c r="V552" s="2"/>
      <c r="W552" s="2"/>
      <c r="X552" s="2"/>
      <c r="Y552" s="2"/>
      <c r="Z552" s="2"/>
      <c r="AA552" s="26">
        <f t="shared" si="16"/>
        <v>0</v>
      </c>
      <c r="AB552" s="10">
        <f t="shared" si="17"/>
        <v>0</v>
      </c>
    </row>
    <row r="553" spans="2:28" ht="15.75" customHeight="1">
      <c r="B553" s="2" t="s">
        <v>2116</v>
      </c>
      <c r="C553" s="2" t="s">
        <v>2126</v>
      </c>
      <c r="D553" s="2" t="s">
        <v>2127</v>
      </c>
      <c r="E553" s="2" t="s">
        <v>2128</v>
      </c>
      <c r="F553" s="2">
        <v>1</v>
      </c>
      <c r="G553" s="2">
        <v>1</v>
      </c>
      <c r="H553" s="2" t="s">
        <v>62</v>
      </c>
      <c r="I553" s="2">
        <v>0</v>
      </c>
      <c r="J553" s="11">
        <v>1</v>
      </c>
      <c r="K553" s="11"/>
      <c r="L553" s="11"/>
      <c r="M553" s="11"/>
      <c r="N553" s="11"/>
      <c r="O553" s="2"/>
      <c r="P553" s="2"/>
      <c r="Q553" s="2"/>
      <c r="R553" s="2"/>
      <c r="S553" s="2"/>
      <c r="T553" s="2"/>
      <c r="U553" s="2"/>
      <c r="V553" s="2"/>
      <c r="W553" s="2"/>
      <c r="X553" s="2"/>
      <c r="Y553" s="2"/>
      <c r="Z553" s="2"/>
      <c r="AA553" s="26">
        <f t="shared" si="16"/>
        <v>1</v>
      </c>
      <c r="AB553" s="10">
        <f t="shared" si="17"/>
        <v>1</v>
      </c>
    </row>
    <row r="554" spans="2:28" ht="15.75" customHeight="1">
      <c r="B554" s="2" t="s">
        <v>2116</v>
      </c>
      <c r="C554" s="2" t="s">
        <v>2129</v>
      </c>
      <c r="D554" s="4" t="s">
        <v>2130</v>
      </c>
      <c r="E554" s="2" t="s">
        <v>2131</v>
      </c>
      <c r="F554" s="2">
        <v>1</v>
      </c>
      <c r="G554" s="2">
        <v>1</v>
      </c>
      <c r="H554" s="2" t="s">
        <v>67</v>
      </c>
      <c r="I554" s="2">
        <v>0</v>
      </c>
      <c r="J554" s="11"/>
      <c r="K554" s="11"/>
      <c r="L554" s="11">
        <v>1</v>
      </c>
      <c r="M554" s="11"/>
      <c r="N554" s="11"/>
      <c r="O554" s="2"/>
      <c r="P554" s="2"/>
      <c r="Q554" s="2"/>
      <c r="R554" s="2"/>
      <c r="S554" s="2"/>
      <c r="T554" s="2"/>
      <c r="U554" s="2"/>
      <c r="V554" s="2"/>
      <c r="W554" s="2"/>
      <c r="X554" s="2"/>
      <c r="Y554" s="2"/>
      <c r="Z554" s="2"/>
      <c r="AA554" s="26">
        <f t="shared" si="16"/>
        <v>1</v>
      </c>
      <c r="AB554" s="10">
        <f t="shared" si="17"/>
        <v>1</v>
      </c>
    </row>
    <row r="555" spans="2:28" ht="15.75" customHeight="1">
      <c r="B555" s="2" t="s">
        <v>2116</v>
      </c>
      <c r="C555" s="2" t="s">
        <v>2132</v>
      </c>
      <c r="D555" s="4" t="s">
        <v>2133</v>
      </c>
      <c r="E555" s="2" t="s">
        <v>2134</v>
      </c>
      <c r="F555" s="2">
        <v>1</v>
      </c>
      <c r="G555" s="2">
        <v>1</v>
      </c>
      <c r="H555" s="2" t="s">
        <v>67</v>
      </c>
      <c r="I555" s="2">
        <v>0</v>
      </c>
      <c r="J555" s="11">
        <v>1</v>
      </c>
      <c r="K555" s="11"/>
      <c r="L555" s="11"/>
      <c r="M555" s="11"/>
      <c r="N555" s="11"/>
      <c r="O555" s="2"/>
      <c r="P555" s="2"/>
      <c r="Q555" s="2"/>
      <c r="R555" s="2"/>
      <c r="S555" s="2"/>
      <c r="T555" s="2"/>
      <c r="U555" s="2"/>
      <c r="V555" s="2"/>
      <c r="W555" s="2"/>
      <c r="X555" s="2"/>
      <c r="Y555" s="2"/>
      <c r="Z555" s="2"/>
      <c r="AA555" s="26">
        <f t="shared" si="16"/>
        <v>1</v>
      </c>
      <c r="AB555" s="10">
        <f t="shared" si="17"/>
        <v>1</v>
      </c>
    </row>
    <row r="556" spans="2:28" ht="15.75" customHeight="1">
      <c r="B556" s="2" t="s">
        <v>2116</v>
      </c>
      <c r="C556" s="2" t="s">
        <v>2135</v>
      </c>
      <c r="D556" s="4" t="s">
        <v>2136</v>
      </c>
      <c r="E556" s="2" t="s">
        <v>2137</v>
      </c>
      <c r="F556" s="2">
        <v>1</v>
      </c>
      <c r="G556" s="2">
        <v>1</v>
      </c>
      <c r="H556" s="2" t="s">
        <v>62</v>
      </c>
      <c r="I556" s="2">
        <v>0</v>
      </c>
      <c r="J556" s="11">
        <v>1</v>
      </c>
      <c r="K556" s="11"/>
      <c r="L556" s="11"/>
      <c r="M556" s="11"/>
      <c r="N556" s="11"/>
      <c r="O556" s="2"/>
      <c r="P556" s="2"/>
      <c r="Q556" s="2"/>
      <c r="R556" s="2"/>
      <c r="S556" s="2"/>
      <c r="T556" s="2"/>
      <c r="U556" s="2"/>
      <c r="V556" s="2"/>
      <c r="W556" s="2"/>
      <c r="X556" s="2"/>
      <c r="Y556" s="2"/>
      <c r="Z556" s="2"/>
      <c r="AA556" s="26">
        <f t="shared" si="16"/>
        <v>1</v>
      </c>
      <c r="AB556" s="10">
        <f t="shared" si="17"/>
        <v>1</v>
      </c>
    </row>
    <row r="557" spans="2:28" ht="15.75" customHeight="1">
      <c r="B557" s="2" t="s">
        <v>2116</v>
      </c>
      <c r="C557" s="2" t="s">
        <v>2138</v>
      </c>
      <c r="D557" s="4" t="s">
        <v>2139</v>
      </c>
      <c r="E557" s="2" t="s">
        <v>2140</v>
      </c>
      <c r="F557" s="2">
        <v>1</v>
      </c>
      <c r="G557" s="2">
        <v>1</v>
      </c>
      <c r="H557" s="2" t="s">
        <v>67</v>
      </c>
      <c r="I557" s="2">
        <v>0</v>
      </c>
      <c r="J557" s="11">
        <v>1</v>
      </c>
      <c r="K557" s="11"/>
      <c r="L557" s="11"/>
      <c r="M557" s="11"/>
      <c r="N557" s="11"/>
      <c r="O557" s="2"/>
      <c r="P557" s="2"/>
      <c r="Q557" s="2"/>
      <c r="R557" s="2"/>
      <c r="S557" s="2"/>
      <c r="T557" s="2"/>
      <c r="U557" s="2"/>
      <c r="V557" s="2"/>
      <c r="W557" s="2"/>
      <c r="X557" s="2"/>
      <c r="Y557" s="2"/>
      <c r="Z557" s="2"/>
      <c r="AA557" s="26">
        <f t="shared" si="16"/>
        <v>1</v>
      </c>
      <c r="AB557" s="10">
        <f t="shared" si="17"/>
        <v>1</v>
      </c>
    </row>
    <row r="558" spans="2:28" ht="15.75" customHeight="1">
      <c r="B558" s="2" t="s">
        <v>225</v>
      </c>
      <c r="C558" s="2" t="s">
        <v>2141</v>
      </c>
      <c r="D558" s="2" t="s">
        <v>2142</v>
      </c>
      <c r="E558" s="2" t="s">
        <v>2143</v>
      </c>
      <c r="F558" s="2">
        <v>2</v>
      </c>
      <c r="G558" s="2">
        <v>2</v>
      </c>
      <c r="H558" s="2" t="s">
        <v>62</v>
      </c>
      <c r="I558" s="2">
        <v>0</v>
      </c>
      <c r="J558" s="11">
        <v>2</v>
      </c>
      <c r="K558" s="11"/>
      <c r="L558" s="11"/>
      <c r="M558" s="11"/>
      <c r="N558" s="11"/>
      <c r="O558" s="2"/>
      <c r="P558" s="2"/>
      <c r="Q558" s="2"/>
      <c r="R558" s="2"/>
      <c r="S558" s="2"/>
      <c r="T558" s="2"/>
      <c r="U558" s="2"/>
      <c r="V558" s="2"/>
      <c r="W558" s="2"/>
      <c r="X558" s="2"/>
      <c r="Y558" s="2"/>
      <c r="Z558" s="2"/>
      <c r="AA558" s="26">
        <f t="shared" ref="AA558:AA575" si="18">SUM(J558:Y558)</f>
        <v>2</v>
      </c>
      <c r="AB558" s="10">
        <f t="shared" si="17"/>
        <v>2</v>
      </c>
    </row>
    <row r="559" spans="2:28" ht="15.75" customHeight="1">
      <c r="B559" s="2" t="s">
        <v>225</v>
      </c>
      <c r="C559" s="2" t="s">
        <v>2144</v>
      </c>
      <c r="D559" s="2" t="s">
        <v>2145</v>
      </c>
      <c r="E559" s="2" t="s">
        <v>2146</v>
      </c>
      <c r="F559" s="2">
        <v>2</v>
      </c>
      <c r="G559" s="2">
        <v>2</v>
      </c>
      <c r="H559" s="2" t="s">
        <v>67</v>
      </c>
      <c r="I559" s="2">
        <v>0</v>
      </c>
      <c r="J559" s="11"/>
      <c r="K559" s="11"/>
      <c r="L559" s="11">
        <v>1</v>
      </c>
      <c r="M559" s="11">
        <v>1</v>
      </c>
      <c r="N559" s="11"/>
      <c r="O559" s="2"/>
      <c r="P559" s="2"/>
      <c r="Q559" s="2"/>
      <c r="R559" s="2"/>
      <c r="S559" s="2"/>
      <c r="T559" s="2"/>
      <c r="U559" s="2"/>
      <c r="V559" s="2"/>
      <c r="W559" s="2"/>
      <c r="X559" s="2"/>
      <c r="Y559" s="2"/>
      <c r="Z559" s="2"/>
      <c r="AA559" s="26">
        <f t="shared" si="18"/>
        <v>2</v>
      </c>
      <c r="AB559" s="10">
        <f t="shared" si="17"/>
        <v>2</v>
      </c>
    </row>
    <row r="560" spans="2:28" ht="15.75" customHeight="1">
      <c r="B560" s="2" t="s">
        <v>225</v>
      </c>
      <c r="C560" s="2" t="s">
        <v>2147</v>
      </c>
      <c r="D560" s="4" t="s">
        <v>2148</v>
      </c>
      <c r="E560" s="2" t="s">
        <v>2149</v>
      </c>
      <c r="F560" s="2">
        <v>3</v>
      </c>
      <c r="G560" s="2">
        <v>3</v>
      </c>
      <c r="H560" s="2" t="s">
        <v>62</v>
      </c>
      <c r="I560" s="2">
        <v>0</v>
      </c>
      <c r="J560" s="11">
        <v>1</v>
      </c>
      <c r="K560" s="11">
        <v>1</v>
      </c>
      <c r="L560" s="11"/>
      <c r="M560" s="11"/>
      <c r="N560" s="11"/>
      <c r="O560" s="2"/>
      <c r="P560" s="2"/>
      <c r="Q560" s="2"/>
      <c r="R560" s="2"/>
      <c r="S560" s="2"/>
      <c r="T560" s="2"/>
      <c r="U560" s="2"/>
      <c r="V560" s="2"/>
      <c r="W560" s="2"/>
      <c r="X560" s="2"/>
      <c r="Y560" s="2"/>
      <c r="Z560" s="2"/>
      <c r="AA560" s="26">
        <f t="shared" si="18"/>
        <v>2</v>
      </c>
      <c r="AB560" s="10">
        <f t="shared" si="17"/>
        <v>2</v>
      </c>
    </row>
    <row r="561" spans="1:28" ht="15.75" customHeight="1">
      <c r="B561" s="2" t="s">
        <v>225</v>
      </c>
      <c r="C561" s="2" t="s">
        <v>2150</v>
      </c>
      <c r="D561" s="2" t="s">
        <v>2151</v>
      </c>
      <c r="E561" s="2" t="s">
        <v>2152</v>
      </c>
      <c r="F561" s="2">
        <v>1</v>
      </c>
      <c r="G561" s="2">
        <v>1</v>
      </c>
      <c r="H561" s="2" t="s">
        <v>62</v>
      </c>
      <c r="I561" s="2">
        <v>0</v>
      </c>
      <c r="J561" s="11">
        <v>1</v>
      </c>
      <c r="K561" s="11"/>
      <c r="L561" s="11"/>
      <c r="M561" s="11"/>
      <c r="N561" s="11"/>
      <c r="O561" s="2"/>
      <c r="P561" s="2"/>
      <c r="Q561" s="2"/>
      <c r="R561" s="2"/>
      <c r="S561" s="2"/>
      <c r="T561" s="2"/>
      <c r="U561" s="2"/>
      <c r="V561" s="2"/>
      <c r="W561" s="2"/>
      <c r="X561" s="2"/>
      <c r="Y561" s="2"/>
      <c r="Z561" s="2"/>
      <c r="AA561" s="26">
        <f t="shared" si="18"/>
        <v>1</v>
      </c>
      <c r="AB561" s="10">
        <f t="shared" si="17"/>
        <v>1</v>
      </c>
    </row>
    <row r="562" spans="1:28" ht="15.75" customHeight="1">
      <c r="B562" s="2" t="s">
        <v>225</v>
      </c>
      <c r="C562" s="2" t="s">
        <v>2153</v>
      </c>
      <c r="D562" s="4" t="s">
        <v>2154</v>
      </c>
      <c r="E562" s="2" t="s">
        <v>2155</v>
      </c>
      <c r="F562" s="2">
        <v>1</v>
      </c>
      <c r="G562" s="2">
        <v>1</v>
      </c>
      <c r="H562" s="2" t="s">
        <v>67</v>
      </c>
      <c r="I562" s="2">
        <v>0</v>
      </c>
      <c r="J562" s="11">
        <v>1</v>
      </c>
      <c r="K562" s="11"/>
      <c r="L562" s="11"/>
      <c r="M562" s="11"/>
      <c r="N562" s="11"/>
      <c r="O562" s="2"/>
      <c r="P562" s="2"/>
      <c r="Q562" s="2"/>
      <c r="R562" s="2"/>
      <c r="S562" s="2"/>
      <c r="T562" s="2"/>
      <c r="U562" s="2"/>
      <c r="V562" s="2"/>
      <c r="W562" s="2"/>
      <c r="X562" s="2"/>
      <c r="Y562" s="2"/>
      <c r="Z562" s="2"/>
      <c r="AA562" s="26">
        <f t="shared" si="18"/>
        <v>1</v>
      </c>
      <c r="AB562" s="10">
        <f t="shared" si="17"/>
        <v>1</v>
      </c>
    </row>
    <row r="563" spans="1:28" ht="15.75" customHeight="1">
      <c r="B563" s="2" t="s">
        <v>225</v>
      </c>
      <c r="C563" s="2" t="s">
        <v>2156</v>
      </c>
      <c r="D563" s="4" t="s">
        <v>2157</v>
      </c>
      <c r="E563" s="2" t="s">
        <v>2158</v>
      </c>
      <c r="F563" s="2">
        <v>2</v>
      </c>
      <c r="G563" s="2">
        <v>2</v>
      </c>
      <c r="H563" s="2" t="s">
        <v>67</v>
      </c>
      <c r="I563" s="2">
        <v>0</v>
      </c>
      <c r="J563" s="11">
        <v>2</v>
      </c>
      <c r="K563" s="11"/>
      <c r="L563" s="11"/>
      <c r="M563" s="11"/>
      <c r="N563" s="11"/>
      <c r="O563" s="2"/>
      <c r="P563" s="2"/>
      <c r="Q563" s="2"/>
      <c r="R563" s="2"/>
      <c r="S563" s="2"/>
      <c r="T563" s="2"/>
      <c r="U563" s="2"/>
      <c r="V563" s="2"/>
      <c r="W563" s="2"/>
      <c r="X563" s="2"/>
      <c r="Y563" s="2"/>
      <c r="Z563" s="2"/>
      <c r="AA563" s="26">
        <f t="shared" si="18"/>
        <v>2</v>
      </c>
      <c r="AB563" s="10">
        <f t="shared" si="17"/>
        <v>2</v>
      </c>
    </row>
    <row r="564" spans="1:28" ht="15.75" customHeight="1">
      <c r="B564" s="2" t="s">
        <v>210</v>
      </c>
      <c r="C564" s="2" t="s">
        <v>2159</v>
      </c>
      <c r="D564" s="2" t="s">
        <v>2160</v>
      </c>
      <c r="E564" s="2" t="s">
        <v>2161</v>
      </c>
      <c r="F564" s="2">
        <v>1</v>
      </c>
      <c r="G564" s="2">
        <v>1</v>
      </c>
      <c r="H564" s="2" t="s">
        <v>62</v>
      </c>
      <c r="I564" s="2">
        <v>0</v>
      </c>
      <c r="J564" s="11"/>
      <c r="K564" s="11">
        <v>1</v>
      </c>
      <c r="L564" s="11"/>
      <c r="M564" s="11"/>
      <c r="N564" s="11"/>
      <c r="O564" s="2"/>
      <c r="P564" s="2"/>
      <c r="Q564" s="2"/>
      <c r="R564" s="2"/>
      <c r="S564" s="2"/>
      <c r="T564" s="2"/>
      <c r="U564" s="2"/>
      <c r="V564" s="2"/>
      <c r="W564" s="2"/>
      <c r="X564" s="2"/>
      <c r="Y564" s="2"/>
      <c r="Z564" s="2"/>
      <c r="AA564" s="26">
        <f t="shared" si="18"/>
        <v>1</v>
      </c>
      <c r="AB564" s="10">
        <f t="shared" si="17"/>
        <v>1</v>
      </c>
    </row>
    <row r="565" spans="1:28" ht="15.75" customHeight="1">
      <c r="B565" s="2" t="s">
        <v>210</v>
      </c>
      <c r="C565" s="2" t="s">
        <v>2162</v>
      </c>
      <c r="D565" s="2" t="s">
        <v>2163</v>
      </c>
      <c r="E565" s="2" t="s">
        <v>2164</v>
      </c>
      <c r="F565" s="2">
        <v>1</v>
      </c>
      <c r="G565" s="2">
        <v>1</v>
      </c>
      <c r="H565" s="2" t="s">
        <v>67</v>
      </c>
      <c r="I565" s="2">
        <v>0</v>
      </c>
      <c r="J565" s="11"/>
      <c r="K565" s="11"/>
      <c r="L565" s="11">
        <v>1</v>
      </c>
      <c r="M565" s="11"/>
      <c r="N565" s="11"/>
      <c r="O565" s="2"/>
      <c r="P565" s="2"/>
      <c r="Q565" s="2"/>
      <c r="R565" s="2"/>
      <c r="S565" s="2"/>
      <c r="T565" s="2"/>
      <c r="U565" s="2"/>
      <c r="V565" s="2"/>
      <c r="W565" s="2"/>
      <c r="X565" s="2"/>
      <c r="Y565" s="2"/>
      <c r="Z565" s="2"/>
      <c r="AA565" s="26">
        <f t="shared" si="18"/>
        <v>1</v>
      </c>
      <c r="AB565" s="10">
        <f t="shared" si="17"/>
        <v>1</v>
      </c>
    </row>
    <row r="566" spans="1:28" ht="15.75" customHeight="1">
      <c r="B566" s="2" t="s">
        <v>210</v>
      </c>
      <c r="C566" s="2" t="s">
        <v>2165</v>
      </c>
      <c r="D566" s="4" t="s">
        <v>2166</v>
      </c>
      <c r="E566" s="2" t="s">
        <v>2167</v>
      </c>
      <c r="F566" s="2">
        <v>1</v>
      </c>
      <c r="G566" s="2">
        <v>1</v>
      </c>
      <c r="H566" s="2" t="s">
        <v>62</v>
      </c>
      <c r="I566" s="2">
        <v>0</v>
      </c>
      <c r="J566" s="11">
        <v>1</v>
      </c>
      <c r="K566" s="11"/>
      <c r="L566" s="11"/>
      <c r="M566" s="11"/>
      <c r="N566" s="11"/>
      <c r="O566" s="2"/>
      <c r="P566" s="2"/>
      <c r="Q566" s="2"/>
      <c r="R566" s="2"/>
      <c r="S566" s="2"/>
      <c r="T566" s="2"/>
      <c r="U566" s="2"/>
      <c r="V566" s="2"/>
      <c r="W566" s="2"/>
      <c r="X566" s="2"/>
      <c r="Y566" s="2"/>
      <c r="Z566" s="2"/>
      <c r="AA566" s="26">
        <f t="shared" si="18"/>
        <v>1</v>
      </c>
      <c r="AB566" s="10">
        <f t="shared" si="17"/>
        <v>1</v>
      </c>
    </row>
    <row r="567" spans="1:28" ht="15.75" customHeight="1">
      <c r="B567" s="2" t="s">
        <v>470</v>
      </c>
      <c r="C567" s="2" t="s">
        <v>2168</v>
      </c>
      <c r="D567" s="2" t="s">
        <v>2169</v>
      </c>
      <c r="E567" s="2" t="s">
        <v>2170</v>
      </c>
      <c r="F567" s="2">
        <v>1</v>
      </c>
      <c r="G567" s="2">
        <v>1</v>
      </c>
      <c r="H567" s="2" t="s">
        <v>62</v>
      </c>
      <c r="I567" s="2">
        <v>0</v>
      </c>
      <c r="J567" s="11"/>
      <c r="K567" s="11">
        <v>1</v>
      </c>
      <c r="L567" s="11"/>
      <c r="M567" s="11"/>
      <c r="N567" s="11"/>
      <c r="O567" s="2"/>
      <c r="P567" s="2"/>
      <c r="Q567" s="2"/>
      <c r="R567" s="2"/>
      <c r="S567" s="2"/>
      <c r="T567" s="2"/>
      <c r="U567" s="2"/>
      <c r="V567" s="2"/>
      <c r="W567" s="2"/>
      <c r="X567" s="2"/>
      <c r="Y567" s="2"/>
      <c r="Z567" s="2"/>
      <c r="AA567" s="26">
        <f t="shared" si="18"/>
        <v>1</v>
      </c>
      <c r="AB567" s="10">
        <f t="shared" si="17"/>
        <v>1</v>
      </c>
    </row>
    <row r="568" spans="1:28" ht="15.75" customHeight="1">
      <c r="B568" s="2" t="s">
        <v>470</v>
      </c>
      <c r="C568" s="2" t="s">
        <v>2171</v>
      </c>
      <c r="D568" s="2" t="s">
        <v>2172</v>
      </c>
      <c r="E568" s="2" t="s">
        <v>2173</v>
      </c>
      <c r="F568" s="2">
        <v>1</v>
      </c>
      <c r="G568" s="2">
        <v>1</v>
      </c>
      <c r="H568" s="2" t="s">
        <v>67</v>
      </c>
      <c r="I568" s="2">
        <v>0</v>
      </c>
      <c r="J568" s="11"/>
      <c r="K568" s="11"/>
      <c r="L568" s="11">
        <v>1</v>
      </c>
      <c r="M568" s="11"/>
      <c r="N568" s="11"/>
      <c r="O568" s="2"/>
      <c r="P568" s="2"/>
      <c r="Q568" s="2"/>
      <c r="R568" s="2"/>
      <c r="S568" s="2"/>
      <c r="T568" s="2"/>
      <c r="U568" s="2"/>
      <c r="V568" s="2"/>
      <c r="W568" s="2"/>
      <c r="X568" s="2"/>
      <c r="Y568" s="2"/>
      <c r="Z568" s="2"/>
      <c r="AA568" s="26">
        <f t="shared" si="18"/>
        <v>1</v>
      </c>
      <c r="AB568" s="10">
        <f t="shared" si="17"/>
        <v>1</v>
      </c>
    </row>
    <row r="569" spans="1:28" ht="15.75" customHeight="1">
      <c r="B569" s="2" t="s">
        <v>470</v>
      </c>
      <c r="C569" s="2" t="s">
        <v>2174</v>
      </c>
      <c r="D569" s="2" t="s">
        <v>2175</v>
      </c>
      <c r="E569" s="2" t="s">
        <v>2176</v>
      </c>
      <c r="F569" s="2">
        <v>2</v>
      </c>
      <c r="G569" s="2">
        <v>2</v>
      </c>
      <c r="H569" s="2" t="s">
        <v>67</v>
      </c>
      <c r="I569" s="2">
        <v>0</v>
      </c>
      <c r="J569" s="11"/>
      <c r="K569" s="11"/>
      <c r="L569" s="11">
        <v>1</v>
      </c>
      <c r="M569" s="11">
        <v>1</v>
      </c>
      <c r="N569" s="11"/>
      <c r="O569" s="2"/>
      <c r="P569" s="2"/>
      <c r="Q569" s="2"/>
      <c r="R569" s="2"/>
      <c r="S569" s="2"/>
      <c r="T569" s="2"/>
      <c r="U569" s="2"/>
      <c r="V569" s="2"/>
      <c r="W569" s="2"/>
      <c r="X569" s="2"/>
      <c r="Y569" s="2"/>
      <c r="Z569" s="2"/>
      <c r="AA569" s="26">
        <f t="shared" si="18"/>
        <v>2</v>
      </c>
      <c r="AB569" s="10">
        <f t="shared" si="17"/>
        <v>2</v>
      </c>
    </row>
    <row r="570" spans="1:28" ht="15.75" customHeight="1">
      <c r="B570" s="2" t="s">
        <v>76</v>
      </c>
      <c r="C570" s="2" t="s">
        <v>2177</v>
      </c>
      <c r="D570" s="4" t="s">
        <v>2178</v>
      </c>
      <c r="E570" s="2" t="s">
        <v>2179</v>
      </c>
      <c r="F570" s="2">
        <v>4</v>
      </c>
      <c r="G570" s="2">
        <v>4</v>
      </c>
      <c r="H570" s="2" t="s">
        <v>62</v>
      </c>
      <c r="I570" s="2">
        <v>0</v>
      </c>
      <c r="J570" s="11">
        <v>1</v>
      </c>
      <c r="K570" s="11">
        <v>1</v>
      </c>
      <c r="L570" s="11">
        <v>1</v>
      </c>
      <c r="M570" s="11">
        <v>1</v>
      </c>
      <c r="N570" s="11"/>
      <c r="O570" s="2"/>
      <c r="P570" s="2"/>
      <c r="Q570" s="2"/>
      <c r="R570" s="2"/>
      <c r="S570" s="2"/>
      <c r="T570" s="2"/>
      <c r="U570" s="2"/>
      <c r="V570" s="2"/>
      <c r="W570" s="2"/>
      <c r="X570" s="2"/>
      <c r="Y570" s="2"/>
      <c r="Z570" s="2"/>
      <c r="AA570" s="26">
        <f t="shared" si="18"/>
        <v>4</v>
      </c>
      <c r="AB570" s="10">
        <f t="shared" si="17"/>
        <v>4</v>
      </c>
    </row>
    <row r="571" spans="1:28" ht="15.75" customHeight="1">
      <c r="B571" s="2" t="s">
        <v>76</v>
      </c>
      <c r="C571" s="2" t="s">
        <v>2180</v>
      </c>
      <c r="D571" s="4" t="s">
        <v>2181</v>
      </c>
      <c r="E571" s="2" t="s">
        <v>2182</v>
      </c>
      <c r="F571" s="2">
        <v>2</v>
      </c>
      <c r="G571" s="2">
        <v>2</v>
      </c>
      <c r="H571" s="2" t="s">
        <v>67</v>
      </c>
      <c r="I571" s="2">
        <v>0</v>
      </c>
      <c r="J571" s="11">
        <v>2</v>
      </c>
      <c r="K571" s="11"/>
      <c r="L571" s="11"/>
      <c r="M571" s="11"/>
      <c r="N571" s="11"/>
      <c r="O571" s="2"/>
      <c r="P571" s="2"/>
      <c r="Q571" s="2"/>
      <c r="R571" s="2"/>
      <c r="S571" s="2"/>
      <c r="T571" s="2"/>
      <c r="U571" s="2"/>
      <c r="V571" s="2"/>
      <c r="W571" s="2"/>
      <c r="X571" s="2"/>
      <c r="Y571" s="2"/>
      <c r="Z571" s="2"/>
      <c r="AA571" s="26">
        <f t="shared" si="18"/>
        <v>2</v>
      </c>
      <c r="AB571" s="10">
        <f t="shared" si="17"/>
        <v>2</v>
      </c>
    </row>
    <row r="572" spans="1:28" ht="15.75" customHeight="1">
      <c r="B572" s="2" t="s">
        <v>76</v>
      </c>
      <c r="C572" s="2" t="s">
        <v>2183</v>
      </c>
      <c r="D572" s="4" t="s">
        <v>2184</v>
      </c>
      <c r="E572" s="2" t="s">
        <v>2185</v>
      </c>
      <c r="F572" s="2">
        <v>1</v>
      </c>
      <c r="G572" s="2">
        <v>1</v>
      </c>
      <c r="H572" s="2" t="s">
        <v>67</v>
      </c>
      <c r="I572" s="2">
        <v>0</v>
      </c>
      <c r="J572" s="11">
        <v>1</v>
      </c>
      <c r="K572" s="11"/>
      <c r="L572" s="11"/>
      <c r="M572" s="11"/>
      <c r="N572" s="11"/>
      <c r="O572" s="2"/>
      <c r="P572" s="2"/>
      <c r="Q572" s="2"/>
      <c r="R572" s="2"/>
      <c r="S572" s="2"/>
      <c r="T572" s="2"/>
      <c r="U572" s="2"/>
      <c r="V572" s="2"/>
      <c r="W572" s="2"/>
      <c r="X572" s="2"/>
      <c r="Y572" s="2"/>
      <c r="Z572" s="2"/>
      <c r="AA572" s="26">
        <f t="shared" si="18"/>
        <v>1</v>
      </c>
      <c r="AB572" s="10">
        <f t="shared" si="17"/>
        <v>1</v>
      </c>
    </row>
    <row r="573" spans="1:28" ht="15.75" customHeight="1">
      <c r="B573" s="2" t="s">
        <v>2186</v>
      </c>
      <c r="C573" s="2" t="s">
        <v>2187</v>
      </c>
      <c r="D573" s="4" t="s">
        <v>2188</v>
      </c>
      <c r="E573" s="2" t="s">
        <v>2189</v>
      </c>
      <c r="F573" s="2">
        <v>2</v>
      </c>
      <c r="G573" s="2">
        <v>2</v>
      </c>
      <c r="H573" s="2" t="s">
        <v>67</v>
      </c>
      <c r="I573" s="2">
        <v>0</v>
      </c>
      <c r="J573" s="11"/>
      <c r="K573" s="11"/>
      <c r="L573" s="11">
        <v>2</v>
      </c>
      <c r="M573" s="11"/>
      <c r="N573" s="11"/>
      <c r="O573" s="2"/>
      <c r="P573" s="2"/>
      <c r="Q573" s="2"/>
      <c r="R573" s="2"/>
      <c r="S573" s="2"/>
      <c r="T573" s="2"/>
      <c r="U573" s="2"/>
      <c r="V573" s="2"/>
      <c r="W573" s="2"/>
      <c r="X573" s="2"/>
      <c r="Y573" s="2"/>
      <c r="Z573" s="2"/>
      <c r="AA573" s="26">
        <f t="shared" si="18"/>
        <v>2</v>
      </c>
      <c r="AB573" s="10">
        <f t="shared" si="17"/>
        <v>2</v>
      </c>
    </row>
    <row r="574" spans="1:28" ht="15.75" customHeight="1">
      <c r="B574" s="2" t="s">
        <v>2190</v>
      </c>
      <c r="C574" s="2" t="s">
        <v>2191</v>
      </c>
      <c r="D574" s="2" t="s">
        <v>2192</v>
      </c>
      <c r="E574" s="2" t="s">
        <v>2193</v>
      </c>
      <c r="F574" s="2">
        <v>1</v>
      </c>
      <c r="G574" s="2">
        <v>1</v>
      </c>
      <c r="H574" s="2" t="s">
        <v>62</v>
      </c>
      <c r="I574" s="2">
        <v>0</v>
      </c>
      <c r="J574" s="11"/>
      <c r="K574" s="11">
        <v>1</v>
      </c>
      <c r="L574" s="11"/>
      <c r="M574" s="11"/>
      <c r="N574" s="11"/>
      <c r="O574" s="2"/>
      <c r="P574" s="2"/>
      <c r="Q574" s="2"/>
      <c r="R574" s="2"/>
      <c r="S574" s="2"/>
      <c r="T574" s="2"/>
      <c r="U574" s="2"/>
      <c r="V574" s="2"/>
      <c r="W574" s="2"/>
      <c r="X574" s="2"/>
      <c r="Y574" s="2"/>
      <c r="Z574" s="2"/>
      <c r="AA574" s="26">
        <f t="shared" si="18"/>
        <v>1</v>
      </c>
      <c r="AB574" s="10">
        <f t="shared" si="17"/>
        <v>1</v>
      </c>
    </row>
    <row r="575" spans="1:28" ht="15.75" customHeight="1">
      <c r="B575" s="2" t="s">
        <v>2190</v>
      </c>
      <c r="C575" s="2" t="s">
        <v>2194</v>
      </c>
      <c r="D575" s="2" t="s">
        <v>2195</v>
      </c>
      <c r="E575" s="2" t="s">
        <v>2196</v>
      </c>
      <c r="F575" s="2">
        <v>2</v>
      </c>
      <c r="G575" s="2">
        <v>0</v>
      </c>
      <c r="H575" s="2" t="s">
        <v>67</v>
      </c>
      <c r="I575" s="2">
        <v>0</v>
      </c>
      <c r="J575" s="11">
        <v>1</v>
      </c>
      <c r="K575" s="11">
        <v>1</v>
      </c>
      <c r="L575" s="11"/>
      <c r="M575" s="11"/>
      <c r="N575" s="11"/>
      <c r="O575" s="2"/>
      <c r="P575" s="2"/>
      <c r="Q575" s="2"/>
      <c r="R575" s="2"/>
      <c r="S575" s="2"/>
      <c r="T575" s="2"/>
      <c r="U575" s="2"/>
      <c r="V575" s="2"/>
      <c r="W575" s="2"/>
      <c r="X575" s="2"/>
      <c r="Y575" s="2"/>
      <c r="Z575" s="2"/>
      <c r="AA575" s="26">
        <f t="shared" si="18"/>
        <v>2</v>
      </c>
      <c r="AB575" s="10">
        <f t="shared" si="17"/>
        <v>2</v>
      </c>
    </row>
    <row r="576" spans="1:28" s="8" customFormat="1" ht="15.75" customHeight="1">
      <c r="A576" s="27"/>
      <c r="B576" s="172" t="s">
        <v>2197</v>
      </c>
      <c r="C576" s="179"/>
      <c r="D576" s="179"/>
      <c r="E576" s="179"/>
      <c r="F576" s="179"/>
      <c r="G576" s="179"/>
      <c r="H576" s="180"/>
      <c r="I576" s="135">
        <f t="shared" ref="I576:AB576" si="19">SUM(I3:I575)</f>
        <v>113</v>
      </c>
      <c r="J576" s="135">
        <f t="shared" si="19"/>
        <v>343</v>
      </c>
      <c r="K576" s="135">
        <f t="shared" si="19"/>
        <v>184</v>
      </c>
      <c r="L576" s="135">
        <f t="shared" si="19"/>
        <v>141</v>
      </c>
      <c r="M576" s="135">
        <f t="shared" si="19"/>
        <v>29</v>
      </c>
      <c r="N576" s="135">
        <f t="shared" si="19"/>
        <v>12</v>
      </c>
      <c r="O576" s="135">
        <f t="shared" si="19"/>
        <v>0</v>
      </c>
      <c r="P576" s="135">
        <f t="shared" si="19"/>
        <v>0</v>
      </c>
      <c r="Q576" s="135">
        <f t="shared" si="19"/>
        <v>0</v>
      </c>
      <c r="R576" s="135">
        <f t="shared" si="19"/>
        <v>0</v>
      </c>
      <c r="S576" s="135">
        <f t="shared" si="19"/>
        <v>0</v>
      </c>
      <c r="T576" s="135">
        <f t="shared" si="19"/>
        <v>0</v>
      </c>
      <c r="U576" s="135">
        <f t="shared" si="19"/>
        <v>0</v>
      </c>
      <c r="V576" s="135">
        <f t="shared" si="19"/>
        <v>0</v>
      </c>
      <c r="W576" s="135">
        <f t="shared" si="19"/>
        <v>0</v>
      </c>
      <c r="X576" s="135">
        <f t="shared" si="19"/>
        <v>0</v>
      </c>
      <c r="Y576" s="135">
        <f t="shared" si="19"/>
        <v>0</v>
      </c>
      <c r="Z576" s="135">
        <f t="shared" si="19"/>
        <v>0</v>
      </c>
      <c r="AA576" s="135">
        <f t="shared" si="19"/>
        <v>795</v>
      </c>
      <c r="AB576" s="135">
        <f t="shared" si="19"/>
        <v>709</v>
      </c>
    </row>
  </sheetData>
  <autoFilter ref="A2:AB576" xr:uid="{9B00123F-7A42-4E4E-8C8C-1DDB98E7F49F}"/>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6FEBC-B8E5-4DA5-BDD9-EB5A261544D6}">
  <dimension ref="A1:AB69"/>
  <sheetViews>
    <sheetView zoomScaleNormal="100" workbookViewId="0">
      <pane ySplit="2" topLeftCell="A3" activePane="bottomLeft" state="frozen"/>
      <selection pane="bottomLeft"/>
    </sheetView>
  </sheetViews>
  <sheetFormatPr defaultRowHeight="18.75" customHeight="1"/>
  <cols>
    <col min="1" max="1" width="9.28515625" style="18"/>
    <col min="2" max="2" width="28.28515625" bestFit="1" customWidth="1"/>
    <col min="3" max="3" width="20.7109375" bestFit="1" customWidth="1"/>
    <col min="8" max="8" width="11.5703125" bestFit="1" customWidth="1"/>
    <col min="9" max="9" width="10.5703125" customWidth="1"/>
  </cols>
  <sheetData>
    <row r="1" spans="1:28" ht="31.5">
      <c r="A1" s="17" t="s">
        <v>2658</v>
      </c>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52.5">
      <c r="B2" s="14" t="s">
        <v>45</v>
      </c>
      <c r="C2" s="14" t="s">
        <v>47</v>
      </c>
      <c r="D2" s="14" t="s">
        <v>48</v>
      </c>
      <c r="E2" s="14" t="s">
        <v>49</v>
      </c>
      <c r="F2" s="20" t="s">
        <v>50</v>
      </c>
      <c r="G2" s="20" t="s">
        <v>51</v>
      </c>
      <c r="H2" s="14" t="s">
        <v>52</v>
      </c>
      <c r="I2" s="40" t="s">
        <v>474</v>
      </c>
      <c r="J2" s="10" t="s">
        <v>4</v>
      </c>
      <c r="K2" s="10" t="s">
        <v>5</v>
      </c>
      <c r="L2" s="10" t="s">
        <v>6</v>
      </c>
      <c r="M2" s="10" t="s">
        <v>7</v>
      </c>
      <c r="N2" s="10" t="s">
        <v>8</v>
      </c>
      <c r="O2" s="14" t="s">
        <v>9</v>
      </c>
      <c r="P2" s="14" t="s">
        <v>10</v>
      </c>
      <c r="Q2" s="14" t="s">
        <v>11</v>
      </c>
      <c r="R2" s="14" t="s">
        <v>12</v>
      </c>
      <c r="S2" s="14" t="s">
        <v>13</v>
      </c>
      <c r="T2" s="14" t="s">
        <v>14</v>
      </c>
      <c r="U2" s="14" t="s">
        <v>15</v>
      </c>
      <c r="V2" s="14" t="s">
        <v>16</v>
      </c>
      <c r="W2" s="14" t="s">
        <v>17</v>
      </c>
      <c r="X2" s="14" t="s">
        <v>18</v>
      </c>
      <c r="Y2" s="14" t="s">
        <v>19</v>
      </c>
      <c r="Z2" s="14" t="s">
        <v>54</v>
      </c>
      <c r="AA2" s="40" t="s">
        <v>216</v>
      </c>
      <c r="AB2" s="22" t="s">
        <v>56</v>
      </c>
    </row>
    <row r="3" spans="1:28" ht="18.75" customHeight="1">
      <c r="B3" s="2" t="s">
        <v>488</v>
      </c>
      <c r="C3" s="2" t="s">
        <v>2198</v>
      </c>
      <c r="D3" s="4" t="s">
        <v>2199</v>
      </c>
      <c r="E3" s="2" t="s">
        <v>2200</v>
      </c>
      <c r="F3" s="2">
        <v>6</v>
      </c>
      <c r="G3" s="2">
        <v>5</v>
      </c>
      <c r="H3" s="2" t="s">
        <v>62</v>
      </c>
      <c r="I3" s="2">
        <v>0</v>
      </c>
      <c r="J3" s="41">
        <v>2</v>
      </c>
      <c r="K3" s="41">
        <v>2</v>
      </c>
      <c r="L3" s="11">
        <v>2</v>
      </c>
      <c r="M3" s="11"/>
      <c r="N3" s="11"/>
      <c r="O3" s="2"/>
      <c r="P3" s="2"/>
      <c r="Q3" s="2"/>
      <c r="R3" s="2"/>
      <c r="S3" s="2"/>
      <c r="T3" s="2"/>
      <c r="U3" s="2"/>
      <c r="V3" s="2"/>
      <c r="W3" s="2"/>
      <c r="X3" s="2"/>
      <c r="Y3" s="2"/>
      <c r="Z3" s="2"/>
      <c r="AA3" s="26">
        <f>SUM(J3:Y3)</f>
        <v>6</v>
      </c>
      <c r="AB3" s="11">
        <f t="shared" ref="AB3:AB32" si="0">SUM(J3:N3)</f>
        <v>6</v>
      </c>
    </row>
    <row r="4" spans="1:28" ht="18.75" customHeight="1">
      <c r="B4" s="2" t="s">
        <v>488</v>
      </c>
      <c r="C4" s="2" t="s">
        <v>2201</v>
      </c>
      <c r="D4" s="4" t="s">
        <v>2202</v>
      </c>
      <c r="E4" s="2" t="s">
        <v>2203</v>
      </c>
      <c r="F4" s="2">
        <v>5</v>
      </c>
      <c r="G4" s="2">
        <v>5</v>
      </c>
      <c r="H4" s="2" t="s">
        <v>67</v>
      </c>
      <c r="I4" s="2">
        <v>0</v>
      </c>
      <c r="J4" s="11"/>
      <c r="K4" s="11"/>
      <c r="L4" s="11"/>
      <c r="M4" s="11">
        <v>2</v>
      </c>
      <c r="N4" s="11">
        <v>3</v>
      </c>
      <c r="O4" s="2"/>
      <c r="P4" s="2"/>
      <c r="Q4" s="2"/>
      <c r="R4" s="2"/>
      <c r="S4" s="2"/>
      <c r="T4" s="2"/>
      <c r="U4" s="2"/>
      <c r="V4" s="2"/>
      <c r="W4" s="2"/>
      <c r="X4" s="2"/>
      <c r="Y4" s="2"/>
      <c r="Z4" s="2"/>
      <c r="AA4" s="26">
        <f t="shared" ref="AA4:AA67" si="1">SUM(J4:Y4)</f>
        <v>5</v>
      </c>
      <c r="AB4" s="11">
        <f t="shared" si="0"/>
        <v>5</v>
      </c>
    </row>
    <row r="5" spans="1:28" ht="18.75" customHeight="1">
      <c r="B5" s="2" t="s">
        <v>305</v>
      </c>
      <c r="C5" s="2" t="s">
        <v>2204</v>
      </c>
      <c r="D5" s="4" t="s">
        <v>2205</v>
      </c>
      <c r="E5" s="2" t="s">
        <v>2206</v>
      </c>
      <c r="F5" s="2">
        <v>7</v>
      </c>
      <c r="G5" s="2">
        <v>7</v>
      </c>
      <c r="H5" s="2" t="s">
        <v>67</v>
      </c>
      <c r="I5" s="2">
        <v>0</v>
      </c>
      <c r="J5" s="11"/>
      <c r="K5" s="11"/>
      <c r="L5" s="11"/>
      <c r="M5" s="11">
        <v>3</v>
      </c>
      <c r="N5" s="11">
        <v>4</v>
      </c>
      <c r="O5" s="2"/>
      <c r="P5" s="2"/>
      <c r="Q5" s="2"/>
      <c r="R5" s="2"/>
      <c r="S5" s="2"/>
      <c r="T5" s="2"/>
      <c r="U5" s="2"/>
      <c r="V5" s="2"/>
      <c r="W5" s="2"/>
      <c r="X5" s="2"/>
      <c r="Y5" s="2"/>
      <c r="Z5" s="2"/>
      <c r="AA5" s="26">
        <f t="shared" si="1"/>
        <v>7</v>
      </c>
      <c r="AB5" s="11">
        <f t="shared" si="0"/>
        <v>7</v>
      </c>
    </row>
    <row r="6" spans="1:28" ht="18.75" customHeight="1">
      <c r="B6" s="2" t="s">
        <v>311</v>
      </c>
      <c r="C6" s="2" t="s">
        <v>2207</v>
      </c>
      <c r="D6" s="2" t="s">
        <v>2208</v>
      </c>
      <c r="E6" s="2" t="s">
        <v>2209</v>
      </c>
      <c r="F6" s="2">
        <v>7</v>
      </c>
      <c r="G6" s="2">
        <v>7</v>
      </c>
      <c r="H6" s="2" t="s">
        <v>62</v>
      </c>
      <c r="I6" s="2">
        <v>0</v>
      </c>
      <c r="J6" s="11"/>
      <c r="K6" s="11"/>
      <c r="L6" s="11">
        <v>2</v>
      </c>
      <c r="M6" s="11">
        <v>2</v>
      </c>
      <c r="N6" s="11">
        <v>3</v>
      </c>
      <c r="O6" s="2"/>
      <c r="P6" s="2"/>
      <c r="Q6" s="2"/>
      <c r="R6" s="2"/>
      <c r="S6" s="2"/>
      <c r="T6" s="2"/>
      <c r="U6" s="2"/>
      <c r="V6" s="2"/>
      <c r="W6" s="2"/>
      <c r="X6" s="2"/>
      <c r="Y6" s="2"/>
      <c r="Z6" s="2"/>
      <c r="AA6" s="26">
        <f t="shared" si="1"/>
        <v>7</v>
      </c>
      <c r="AB6" s="11">
        <f t="shared" si="0"/>
        <v>7</v>
      </c>
    </row>
    <row r="7" spans="1:28" ht="18.75" customHeight="1">
      <c r="B7" s="2" t="s">
        <v>311</v>
      </c>
      <c r="C7" s="2" t="s">
        <v>2210</v>
      </c>
      <c r="D7" s="2" t="s">
        <v>2211</v>
      </c>
      <c r="E7" s="2" t="s">
        <v>2212</v>
      </c>
      <c r="F7" s="2">
        <v>5</v>
      </c>
      <c r="G7" s="2">
        <v>5</v>
      </c>
      <c r="H7" s="2" t="s">
        <v>67</v>
      </c>
      <c r="I7" s="2">
        <v>0</v>
      </c>
      <c r="J7" s="11"/>
      <c r="K7" s="11">
        <v>2</v>
      </c>
      <c r="L7" s="11">
        <v>3</v>
      </c>
      <c r="M7" s="11"/>
      <c r="N7" s="11"/>
      <c r="O7" s="2"/>
      <c r="P7" s="2"/>
      <c r="Q7" s="2"/>
      <c r="R7" s="2"/>
      <c r="S7" s="2"/>
      <c r="T7" s="2"/>
      <c r="U7" s="2"/>
      <c r="V7" s="2"/>
      <c r="W7" s="2"/>
      <c r="X7" s="2"/>
      <c r="Y7" s="2"/>
      <c r="Z7" s="2"/>
      <c r="AA7" s="26">
        <f t="shared" si="1"/>
        <v>5</v>
      </c>
      <c r="AB7" s="11">
        <f t="shared" si="0"/>
        <v>5</v>
      </c>
    </row>
    <row r="8" spans="1:28" ht="18.75" customHeight="1">
      <c r="B8" s="2" t="s">
        <v>311</v>
      </c>
      <c r="C8" s="2" t="s">
        <v>2213</v>
      </c>
      <c r="D8" s="2" t="s">
        <v>2214</v>
      </c>
      <c r="E8" s="2" t="s">
        <v>2215</v>
      </c>
      <c r="F8" s="2">
        <v>9</v>
      </c>
      <c r="G8" s="2">
        <v>1</v>
      </c>
      <c r="H8" s="2" t="s">
        <v>75</v>
      </c>
      <c r="I8" s="2">
        <v>1</v>
      </c>
      <c r="J8" s="11"/>
      <c r="K8" s="11"/>
      <c r="L8" s="11"/>
      <c r="M8" s="11"/>
      <c r="N8" s="11"/>
      <c r="O8" s="2"/>
      <c r="P8" s="2"/>
      <c r="Q8" s="2"/>
      <c r="R8" s="2"/>
      <c r="S8" s="2"/>
      <c r="T8" s="2"/>
      <c r="U8" s="2"/>
      <c r="V8" s="2"/>
      <c r="W8" s="2"/>
      <c r="X8" s="2"/>
      <c r="Y8" s="2"/>
      <c r="Z8" s="2"/>
      <c r="AA8" s="26">
        <f t="shared" si="1"/>
        <v>0</v>
      </c>
      <c r="AB8" s="11">
        <f t="shared" si="0"/>
        <v>0</v>
      </c>
    </row>
    <row r="9" spans="1:28" ht="18.75" customHeight="1">
      <c r="B9" s="2" t="s">
        <v>311</v>
      </c>
      <c r="C9" s="2" t="s">
        <v>2216</v>
      </c>
      <c r="D9" s="2" t="s">
        <v>2217</v>
      </c>
      <c r="E9" s="2" t="s">
        <v>2218</v>
      </c>
      <c r="F9" s="2">
        <v>6</v>
      </c>
      <c r="G9" s="2">
        <v>5</v>
      </c>
      <c r="H9" s="2" t="s">
        <v>75</v>
      </c>
      <c r="I9" s="2">
        <v>5</v>
      </c>
      <c r="J9" s="11"/>
      <c r="K9" s="11"/>
      <c r="L9" s="11"/>
      <c r="M9" s="11"/>
      <c r="N9" s="11"/>
      <c r="O9" s="2"/>
      <c r="P9" s="2"/>
      <c r="Q9" s="2"/>
      <c r="R9" s="2"/>
      <c r="S9" s="2"/>
      <c r="T9" s="2"/>
      <c r="U9" s="2"/>
      <c r="V9" s="2"/>
      <c r="W9" s="2"/>
      <c r="X9" s="2"/>
      <c r="Y9" s="2"/>
      <c r="Z9" s="2"/>
      <c r="AA9" s="26">
        <f t="shared" si="1"/>
        <v>0</v>
      </c>
      <c r="AB9" s="11">
        <f t="shared" si="0"/>
        <v>0</v>
      </c>
    </row>
    <row r="10" spans="1:28" ht="18.75" customHeight="1">
      <c r="B10" s="2" t="s">
        <v>311</v>
      </c>
      <c r="C10" s="2" t="s">
        <v>2219</v>
      </c>
      <c r="D10" s="2" t="s">
        <v>2220</v>
      </c>
      <c r="E10" s="2" t="s">
        <v>2221</v>
      </c>
      <c r="F10" s="2">
        <v>8</v>
      </c>
      <c r="G10" s="2">
        <v>8</v>
      </c>
      <c r="H10" s="2" t="s">
        <v>62</v>
      </c>
      <c r="I10" s="2">
        <v>4</v>
      </c>
      <c r="J10" s="11">
        <v>1</v>
      </c>
      <c r="K10" s="11">
        <v>1</v>
      </c>
      <c r="L10" s="11">
        <v>1</v>
      </c>
      <c r="M10" s="11">
        <v>1</v>
      </c>
      <c r="N10" s="11"/>
      <c r="O10" s="2"/>
      <c r="P10" s="2"/>
      <c r="Q10" s="2"/>
      <c r="R10" s="2"/>
      <c r="S10" s="2"/>
      <c r="T10" s="2"/>
      <c r="U10" s="2"/>
      <c r="V10" s="2"/>
      <c r="W10" s="2"/>
      <c r="X10" s="2"/>
      <c r="Y10" s="2"/>
      <c r="Z10" s="2"/>
      <c r="AA10" s="26">
        <f t="shared" si="1"/>
        <v>4</v>
      </c>
      <c r="AB10" s="11">
        <f t="shared" si="0"/>
        <v>4</v>
      </c>
    </row>
    <row r="11" spans="1:28" ht="18.75" customHeight="1">
      <c r="B11" s="2" t="s">
        <v>311</v>
      </c>
      <c r="C11" s="2" t="s">
        <v>2222</v>
      </c>
      <c r="D11" s="4" t="s">
        <v>2223</v>
      </c>
      <c r="E11" s="2" t="s">
        <v>2224</v>
      </c>
      <c r="F11" s="2">
        <v>9</v>
      </c>
      <c r="G11" s="2">
        <v>9</v>
      </c>
      <c r="H11" s="2" t="s">
        <v>62</v>
      </c>
      <c r="I11" s="2">
        <v>0</v>
      </c>
      <c r="J11" s="11">
        <v>2</v>
      </c>
      <c r="K11" s="11">
        <v>2</v>
      </c>
      <c r="L11" s="11">
        <v>2</v>
      </c>
      <c r="M11" s="11">
        <v>3</v>
      </c>
      <c r="N11" s="11"/>
      <c r="O11" s="2"/>
      <c r="P11" s="2"/>
      <c r="Q11" s="2"/>
      <c r="R11" s="2"/>
      <c r="S11" s="2"/>
      <c r="T11" s="2"/>
      <c r="U11" s="2"/>
      <c r="V11" s="2"/>
      <c r="W11" s="2"/>
      <c r="X11" s="2"/>
      <c r="Y11" s="2"/>
      <c r="Z11" s="2"/>
      <c r="AA11" s="26">
        <f t="shared" si="1"/>
        <v>9</v>
      </c>
      <c r="AB11" s="11">
        <f t="shared" si="0"/>
        <v>9</v>
      </c>
    </row>
    <row r="12" spans="1:28" ht="18.75" customHeight="1">
      <c r="B12" s="2" t="s">
        <v>230</v>
      </c>
      <c r="C12" s="2" t="s">
        <v>2225</v>
      </c>
      <c r="D12" s="4" t="s">
        <v>2226</v>
      </c>
      <c r="E12" s="2" t="s">
        <v>2227</v>
      </c>
      <c r="F12" s="2">
        <v>5</v>
      </c>
      <c r="G12" s="2">
        <v>4</v>
      </c>
      <c r="H12" s="2" t="s">
        <v>67</v>
      </c>
      <c r="I12" s="2">
        <v>0</v>
      </c>
      <c r="J12" s="11"/>
      <c r="K12" s="11"/>
      <c r="L12" s="11"/>
      <c r="M12" s="11">
        <v>2</v>
      </c>
      <c r="N12" s="11">
        <v>3</v>
      </c>
      <c r="O12" s="2"/>
      <c r="P12" s="2"/>
      <c r="Q12" s="2"/>
      <c r="R12" s="2"/>
      <c r="S12" s="2"/>
      <c r="T12" s="2"/>
      <c r="U12" s="2"/>
      <c r="V12" s="2"/>
      <c r="W12" s="2"/>
      <c r="X12" s="2"/>
      <c r="Y12" s="2"/>
      <c r="Z12" s="2"/>
      <c r="AA12" s="26">
        <f t="shared" si="1"/>
        <v>5</v>
      </c>
      <c r="AB12" s="11">
        <f t="shared" si="0"/>
        <v>5</v>
      </c>
    </row>
    <row r="13" spans="1:28" ht="18.75" customHeight="1">
      <c r="B13" s="2" t="s">
        <v>81</v>
      </c>
      <c r="C13" s="2" t="s">
        <v>2228</v>
      </c>
      <c r="D13" s="2" t="s">
        <v>2229</v>
      </c>
      <c r="E13" s="2" t="s">
        <v>2230</v>
      </c>
      <c r="F13" s="2">
        <v>6</v>
      </c>
      <c r="G13" s="2">
        <v>4</v>
      </c>
      <c r="H13" s="2" t="s">
        <v>62</v>
      </c>
      <c r="I13" s="2">
        <v>0</v>
      </c>
      <c r="J13" s="11"/>
      <c r="K13" s="11">
        <v>3</v>
      </c>
      <c r="L13" s="11">
        <v>3</v>
      </c>
      <c r="M13" s="11"/>
      <c r="N13" s="11"/>
      <c r="O13" s="2"/>
      <c r="P13" s="2"/>
      <c r="Q13" s="2"/>
      <c r="R13" s="2"/>
      <c r="S13" s="2"/>
      <c r="T13" s="2"/>
      <c r="U13" s="2"/>
      <c r="V13" s="2"/>
      <c r="W13" s="2"/>
      <c r="X13" s="2"/>
      <c r="Y13" s="2"/>
      <c r="Z13" s="2"/>
      <c r="AA13" s="26">
        <f t="shared" si="1"/>
        <v>6</v>
      </c>
      <c r="AB13" s="11">
        <f t="shared" si="0"/>
        <v>6</v>
      </c>
    </row>
    <row r="14" spans="1:28" ht="18.75" customHeight="1">
      <c r="B14" s="2" t="s">
        <v>81</v>
      </c>
      <c r="C14" s="2" t="s">
        <v>2231</v>
      </c>
      <c r="D14" s="2" t="s">
        <v>2232</v>
      </c>
      <c r="E14" s="2" t="s">
        <v>2233</v>
      </c>
      <c r="F14" s="2">
        <v>5</v>
      </c>
      <c r="G14" s="2">
        <v>5</v>
      </c>
      <c r="H14" s="2" t="s">
        <v>67</v>
      </c>
      <c r="I14" s="2">
        <v>0</v>
      </c>
      <c r="J14" s="11">
        <v>1</v>
      </c>
      <c r="K14" s="11">
        <v>1</v>
      </c>
      <c r="L14" s="11">
        <v>1</v>
      </c>
      <c r="M14" s="11">
        <v>2</v>
      </c>
      <c r="N14" s="11"/>
      <c r="O14" s="2"/>
      <c r="P14" s="2"/>
      <c r="Q14" s="2"/>
      <c r="R14" s="2"/>
      <c r="S14" s="2"/>
      <c r="T14" s="2"/>
      <c r="U14" s="2"/>
      <c r="V14" s="2"/>
      <c r="W14" s="2"/>
      <c r="X14" s="2"/>
      <c r="Y14" s="2"/>
      <c r="Z14" s="2"/>
      <c r="AA14" s="26">
        <f t="shared" si="1"/>
        <v>5</v>
      </c>
      <c r="AB14" s="11">
        <f t="shared" si="0"/>
        <v>5</v>
      </c>
    </row>
    <row r="15" spans="1:28" ht="18.75" customHeight="1">
      <c r="B15" s="2" t="s">
        <v>81</v>
      </c>
      <c r="C15" s="2" t="s">
        <v>2234</v>
      </c>
      <c r="D15" s="2" t="s">
        <v>2235</v>
      </c>
      <c r="E15" s="2" t="s">
        <v>2236</v>
      </c>
      <c r="F15" s="2">
        <v>7</v>
      </c>
      <c r="G15" s="2">
        <v>7</v>
      </c>
      <c r="H15" s="2" t="s">
        <v>62</v>
      </c>
      <c r="I15" s="2">
        <v>0</v>
      </c>
      <c r="J15" s="11">
        <v>7</v>
      </c>
      <c r="K15" s="11"/>
      <c r="L15" s="11"/>
      <c r="M15" s="11"/>
      <c r="N15" s="11"/>
      <c r="O15" s="2"/>
      <c r="P15" s="2"/>
      <c r="Q15" s="2"/>
      <c r="R15" s="2"/>
      <c r="S15" s="2"/>
      <c r="T15" s="2"/>
      <c r="U15" s="2"/>
      <c r="V15" s="2"/>
      <c r="W15" s="2"/>
      <c r="X15" s="2"/>
      <c r="Y15" s="2"/>
      <c r="Z15" s="2"/>
      <c r="AA15" s="26">
        <f t="shared" si="1"/>
        <v>7</v>
      </c>
      <c r="AB15" s="11">
        <f t="shared" si="0"/>
        <v>7</v>
      </c>
    </row>
    <row r="16" spans="1:28" ht="18.75" customHeight="1">
      <c r="B16" s="2" t="s">
        <v>81</v>
      </c>
      <c r="C16" s="2" t="s">
        <v>2237</v>
      </c>
      <c r="D16" s="4" t="s">
        <v>2238</v>
      </c>
      <c r="E16" s="2" t="s">
        <v>2239</v>
      </c>
      <c r="F16" s="2">
        <v>8</v>
      </c>
      <c r="G16" s="2">
        <v>8</v>
      </c>
      <c r="H16" s="2" t="s">
        <v>62</v>
      </c>
      <c r="I16" s="2">
        <v>0</v>
      </c>
      <c r="J16" s="11">
        <v>2</v>
      </c>
      <c r="K16" s="11">
        <v>2</v>
      </c>
      <c r="L16" s="11">
        <v>4</v>
      </c>
      <c r="M16" s="11"/>
      <c r="N16" s="11"/>
      <c r="O16" s="2"/>
      <c r="P16" s="2"/>
      <c r="Q16" s="2"/>
      <c r="R16" s="2"/>
      <c r="S16" s="2"/>
      <c r="T16" s="2"/>
      <c r="U16" s="2"/>
      <c r="V16" s="2"/>
      <c r="W16" s="2"/>
      <c r="X16" s="2"/>
      <c r="Y16" s="2"/>
      <c r="Z16" s="2"/>
      <c r="AA16" s="26">
        <f t="shared" si="1"/>
        <v>8</v>
      </c>
      <c r="AB16" s="11">
        <f t="shared" si="0"/>
        <v>8</v>
      </c>
    </row>
    <row r="17" spans="2:28" ht="18.75" customHeight="1">
      <c r="B17" s="2" t="s">
        <v>81</v>
      </c>
      <c r="C17" s="2" t="s">
        <v>2240</v>
      </c>
      <c r="D17" s="4" t="s">
        <v>2241</v>
      </c>
      <c r="E17" s="2" t="s">
        <v>2242</v>
      </c>
      <c r="F17" s="2">
        <v>8</v>
      </c>
      <c r="G17" s="2">
        <v>8</v>
      </c>
      <c r="H17" s="2" t="s">
        <v>67</v>
      </c>
      <c r="I17" s="2">
        <v>0</v>
      </c>
      <c r="J17" s="11">
        <v>8</v>
      </c>
      <c r="K17" s="11"/>
      <c r="L17" s="11"/>
      <c r="M17" s="11"/>
      <c r="N17" s="11"/>
      <c r="O17" s="2"/>
      <c r="P17" s="2"/>
      <c r="Q17" s="2"/>
      <c r="R17" s="2"/>
      <c r="S17" s="2"/>
      <c r="T17" s="2"/>
      <c r="U17" s="2"/>
      <c r="V17" s="2"/>
      <c r="W17" s="2"/>
      <c r="X17" s="2"/>
      <c r="Y17" s="2"/>
      <c r="Z17" s="2"/>
      <c r="AA17" s="26">
        <f t="shared" si="1"/>
        <v>8</v>
      </c>
      <c r="AB17" s="11">
        <f t="shared" si="0"/>
        <v>8</v>
      </c>
    </row>
    <row r="18" spans="2:28" ht="18.75" customHeight="1">
      <c r="B18" s="2" t="s">
        <v>81</v>
      </c>
      <c r="C18" s="2" t="s">
        <v>2243</v>
      </c>
      <c r="D18" s="4" t="s">
        <v>2244</v>
      </c>
      <c r="E18" s="2" t="s">
        <v>2245</v>
      </c>
      <c r="F18" s="2">
        <v>9</v>
      </c>
      <c r="G18" s="2">
        <v>9</v>
      </c>
      <c r="H18" s="2" t="s">
        <v>75</v>
      </c>
      <c r="I18" s="2">
        <v>9</v>
      </c>
      <c r="J18" s="11"/>
      <c r="K18" s="11"/>
      <c r="L18" s="11"/>
      <c r="M18" s="11"/>
      <c r="N18" s="11"/>
      <c r="O18" s="2"/>
      <c r="P18" s="2"/>
      <c r="Q18" s="2"/>
      <c r="R18" s="2"/>
      <c r="S18" s="2"/>
      <c r="T18" s="2"/>
      <c r="U18" s="2"/>
      <c r="V18" s="2"/>
      <c r="W18" s="2"/>
      <c r="X18" s="2"/>
      <c r="Y18" s="2"/>
      <c r="Z18" s="2"/>
      <c r="AA18" s="26">
        <f t="shared" si="1"/>
        <v>0</v>
      </c>
      <c r="AB18" s="11">
        <f t="shared" si="0"/>
        <v>0</v>
      </c>
    </row>
    <row r="19" spans="2:28" ht="18.75" customHeight="1">
      <c r="B19" s="2" t="s">
        <v>81</v>
      </c>
      <c r="C19" s="2" t="s">
        <v>2246</v>
      </c>
      <c r="D19" s="4" t="s">
        <v>2247</v>
      </c>
      <c r="E19" s="2" t="s">
        <v>2248</v>
      </c>
      <c r="F19" s="2">
        <v>8</v>
      </c>
      <c r="G19" s="2">
        <v>8</v>
      </c>
      <c r="H19" s="2" t="s">
        <v>67</v>
      </c>
      <c r="I19" s="2">
        <v>0</v>
      </c>
      <c r="J19" s="11">
        <v>4</v>
      </c>
      <c r="K19" s="11">
        <v>4</v>
      </c>
      <c r="L19" s="11"/>
      <c r="M19" s="11"/>
      <c r="N19" s="11"/>
      <c r="O19" s="2"/>
      <c r="P19" s="2"/>
      <c r="Q19" s="2"/>
      <c r="R19" s="2"/>
      <c r="S19" s="2"/>
      <c r="T19" s="2"/>
      <c r="U19" s="2"/>
      <c r="V19" s="2"/>
      <c r="W19" s="2"/>
      <c r="X19" s="2"/>
      <c r="Y19" s="2"/>
      <c r="Z19" s="2"/>
      <c r="AA19" s="26">
        <f t="shared" si="1"/>
        <v>8</v>
      </c>
      <c r="AB19" s="11">
        <f t="shared" si="0"/>
        <v>8</v>
      </c>
    </row>
    <row r="20" spans="2:28" ht="18.75" customHeight="1">
      <c r="B20" s="2" t="s">
        <v>112</v>
      </c>
      <c r="C20" s="2" t="s">
        <v>2249</v>
      </c>
      <c r="D20" s="2" t="s">
        <v>2250</v>
      </c>
      <c r="E20" s="2" t="s">
        <v>2251</v>
      </c>
      <c r="F20" s="2">
        <v>6</v>
      </c>
      <c r="G20" s="2">
        <v>6</v>
      </c>
      <c r="H20" s="2" t="s">
        <v>62</v>
      </c>
      <c r="I20" s="2">
        <v>1</v>
      </c>
      <c r="J20" s="11"/>
      <c r="K20" s="11"/>
      <c r="L20" s="11">
        <v>2</v>
      </c>
      <c r="M20" s="11">
        <v>2</v>
      </c>
      <c r="N20" s="11">
        <v>2</v>
      </c>
      <c r="O20" s="2"/>
      <c r="P20" s="2"/>
      <c r="Q20" s="2"/>
      <c r="R20" s="2"/>
      <c r="S20" s="2"/>
      <c r="T20" s="2"/>
      <c r="U20" s="2"/>
      <c r="V20" s="2"/>
      <c r="W20" s="2"/>
      <c r="X20" s="2"/>
      <c r="Y20" s="2"/>
      <c r="Z20" s="2"/>
      <c r="AA20" s="26">
        <f t="shared" si="1"/>
        <v>6</v>
      </c>
      <c r="AB20" s="11">
        <f t="shared" si="0"/>
        <v>6</v>
      </c>
    </row>
    <row r="21" spans="2:28" ht="18.75" customHeight="1">
      <c r="B21" s="2" t="s">
        <v>191</v>
      </c>
      <c r="C21" s="2" t="s">
        <v>2252</v>
      </c>
      <c r="D21" s="4" t="s">
        <v>2253</v>
      </c>
      <c r="E21" s="4" t="s">
        <v>2254</v>
      </c>
      <c r="F21" s="2">
        <v>7</v>
      </c>
      <c r="G21" s="2">
        <v>7</v>
      </c>
      <c r="H21" s="2" t="s">
        <v>62</v>
      </c>
      <c r="I21" s="2">
        <v>1</v>
      </c>
      <c r="J21" s="11"/>
      <c r="K21" s="11">
        <v>2</v>
      </c>
      <c r="L21" s="11">
        <v>2</v>
      </c>
      <c r="M21" s="11">
        <v>3</v>
      </c>
      <c r="N21" s="11"/>
      <c r="O21" s="2"/>
      <c r="P21" s="2"/>
      <c r="Q21" s="2"/>
      <c r="R21" s="2"/>
      <c r="S21" s="2"/>
      <c r="T21" s="2"/>
      <c r="U21" s="2"/>
      <c r="V21" s="2"/>
      <c r="W21" s="2"/>
      <c r="X21" s="2"/>
      <c r="Y21" s="2"/>
      <c r="Z21" s="2"/>
      <c r="AA21" s="26">
        <f t="shared" si="1"/>
        <v>7</v>
      </c>
      <c r="AB21" s="11">
        <f t="shared" si="0"/>
        <v>7</v>
      </c>
    </row>
    <row r="22" spans="2:28" ht="18.75" customHeight="1">
      <c r="B22" s="2" t="s">
        <v>254</v>
      </c>
      <c r="C22" s="2" t="s">
        <v>2255</v>
      </c>
      <c r="D22" s="2" t="s">
        <v>2256</v>
      </c>
      <c r="E22" s="2" t="s">
        <v>2257</v>
      </c>
      <c r="F22" s="2">
        <v>8</v>
      </c>
      <c r="G22" s="2">
        <v>8</v>
      </c>
      <c r="H22" s="2" t="s">
        <v>62</v>
      </c>
      <c r="I22" s="2">
        <v>0</v>
      </c>
      <c r="J22" s="11">
        <v>1</v>
      </c>
      <c r="K22" s="11">
        <v>3</v>
      </c>
      <c r="L22" s="11">
        <v>3</v>
      </c>
      <c r="M22" s="11">
        <v>1</v>
      </c>
      <c r="N22" s="11"/>
      <c r="O22" s="2"/>
      <c r="P22" s="2"/>
      <c r="Q22" s="2"/>
      <c r="R22" s="2"/>
      <c r="S22" s="2"/>
      <c r="T22" s="2"/>
      <c r="U22" s="2"/>
      <c r="V22" s="2"/>
      <c r="W22" s="2"/>
      <c r="X22" s="2"/>
      <c r="Y22" s="2"/>
      <c r="Z22" s="2"/>
      <c r="AA22" s="26">
        <f t="shared" si="1"/>
        <v>8</v>
      </c>
      <c r="AB22" s="11">
        <f t="shared" si="0"/>
        <v>8</v>
      </c>
    </row>
    <row r="23" spans="2:28" ht="18.75" customHeight="1">
      <c r="B23" s="2" t="s">
        <v>261</v>
      </c>
      <c r="C23" s="2" t="s">
        <v>2258</v>
      </c>
      <c r="D23" s="4" t="s">
        <v>2259</v>
      </c>
      <c r="E23" s="2" t="s">
        <v>2260</v>
      </c>
      <c r="F23" s="2">
        <v>7</v>
      </c>
      <c r="G23" s="2">
        <v>6</v>
      </c>
      <c r="H23" s="2" t="s">
        <v>62</v>
      </c>
      <c r="I23" s="2">
        <v>0</v>
      </c>
      <c r="J23" s="11"/>
      <c r="K23" s="11">
        <v>1</v>
      </c>
      <c r="L23" s="11">
        <v>2</v>
      </c>
      <c r="M23" s="11">
        <v>2</v>
      </c>
      <c r="N23" s="11">
        <v>2</v>
      </c>
      <c r="O23" s="2"/>
      <c r="P23" s="2"/>
      <c r="Q23" s="2"/>
      <c r="R23" s="2"/>
      <c r="S23" s="2"/>
      <c r="T23" s="2"/>
      <c r="U23" s="2"/>
      <c r="V23" s="2"/>
      <c r="W23" s="2"/>
      <c r="X23" s="2"/>
      <c r="Y23" s="2"/>
      <c r="Z23" s="2"/>
      <c r="AA23" s="26">
        <f t="shared" si="1"/>
        <v>7</v>
      </c>
      <c r="AB23" s="11">
        <f t="shared" si="0"/>
        <v>7</v>
      </c>
    </row>
    <row r="24" spans="2:28" ht="18.75" customHeight="1">
      <c r="B24" s="2" t="s">
        <v>461</v>
      </c>
      <c r="C24" s="2" t="s">
        <v>2261</v>
      </c>
      <c r="D24" s="2" t="s">
        <v>2262</v>
      </c>
      <c r="E24" s="2" t="s">
        <v>2263</v>
      </c>
      <c r="F24" s="2">
        <v>6</v>
      </c>
      <c r="G24" s="2">
        <v>6</v>
      </c>
      <c r="H24" s="2" t="s">
        <v>62</v>
      </c>
      <c r="I24" s="2">
        <v>0</v>
      </c>
      <c r="J24" s="11"/>
      <c r="K24" s="11"/>
      <c r="L24" s="11"/>
      <c r="M24" s="11">
        <v>3</v>
      </c>
      <c r="N24" s="11">
        <v>3</v>
      </c>
      <c r="O24" s="2"/>
      <c r="P24" s="2"/>
      <c r="Q24" s="2"/>
      <c r="R24" s="2"/>
      <c r="S24" s="2"/>
      <c r="T24" s="2"/>
      <c r="U24" s="2"/>
      <c r="V24" s="2"/>
      <c r="W24" s="2"/>
      <c r="X24" s="2"/>
      <c r="Y24" s="2"/>
      <c r="Z24" s="2"/>
      <c r="AA24" s="26">
        <f t="shared" si="1"/>
        <v>6</v>
      </c>
      <c r="AB24" s="11">
        <f t="shared" si="0"/>
        <v>6</v>
      </c>
    </row>
    <row r="25" spans="2:28" ht="18.75" customHeight="1">
      <c r="B25" s="2" t="s">
        <v>1022</v>
      </c>
      <c r="C25" s="2" t="s">
        <v>2264</v>
      </c>
      <c r="D25" s="2" t="s">
        <v>2265</v>
      </c>
      <c r="E25" s="2" t="s">
        <v>2266</v>
      </c>
      <c r="F25" s="2">
        <v>6</v>
      </c>
      <c r="G25" s="2">
        <v>5</v>
      </c>
      <c r="H25" s="2" t="s">
        <v>62</v>
      </c>
      <c r="I25" s="2">
        <v>0</v>
      </c>
      <c r="J25" s="11"/>
      <c r="K25" s="11"/>
      <c r="L25" s="11">
        <v>3</v>
      </c>
      <c r="M25" s="11">
        <v>3</v>
      </c>
      <c r="N25" s="11"/>
      <c r="O25" s="2"/>
      <c r="P25" s="2"/>
      <c r="Q25" s="2"/>
      <c r="R25" s="2"/>
      <c r="S25" s="2"/>
      <c r="T25" s="2"/>
      <c r="U25" s="2"/>
      <c r="V25" s="2"/>
      <c r="W25" s="2"/>
      <c r="X25" s="2"/>
      <c r="Y25" s="2"/>
      <c r="Z25" s="2"/>
      <c r="AA25" s="26">
        <f t="shared" si="1"/>
        <v>6</v>
      </c>
      <c r="AB25" s="11">
        <f t="shared" si="0"/>
        <v>6</v>
      </c>
    </row>
    <row r="26" spans="2:28" ht="18.75" customHeight="1">
      <c r="B26" s="2" t="s">
        <v>1032</v>
      </c>
      <c r="C26" s="2" t="s">
        <v>278</v>
      </c>
      <c r="D26" s="4" t="s">
        <v>2267</v>
      </c>
      <c r="E26" s="2" t="s">
        <v>2268</v>
      </c>
      <c r="F26" s="2">
        <v>5</v>
      </c>
      <c r="G26" s="2">
        <v>5</v>
      </c>
      <c r="H26" s="2" t="s">
        <v>62</v>
      </c>
      <c r="I26" s="2">
        <v>0</v>
      </c>
      <c r="J26" s="11">
        <v>1</v>
      </c>
      <c r="K26" s="11">
        <v>1</v>
      </c>
      <c r="L26" s="11">
        <v>1</v>
      </c>
      <c r="M26" s="11">
        <v>1</v>
      </c>
      <c r="N26" s="11">
        <v>1</v>
      </c>
      <c r="O26" s="2"/>
      <c r="P26" s="2"/>
      <c r="Q26" s="2"/>
      <c r="R26" s="2"/>
      <c r="S26" s="2"/>
      <c r="T26" s="2"/>
      <c r="U26" s="2"/>
      <c r="V26" s="2"/>
      <c r="W26" s="2"/>
      <c r="X26" s="2"/>
      <c r="Y26" s="2"/>
      <c r="Z26" s="2"/>
      <c r="AA26" s="26">
        <f t="shared" si="1"/>
        <v>5</v>
      </c>
      <c r="AB26" s="11">
        <f t="shared" si="0"/>
        <v>5</v>
      </c>
    </row>
    <row r="27" spans="2:28" ht="18.75" customHeight="1">
      <c r="B27" s="2" t="s">
        <v>90</v>
      </c>
      <c r="C27" s="2" t="s">
        <v>2269</v>
      </c>
      <c r="D27" s="2" t="s">
        <v>2270</v>
      </c>
      <c r="E27" s="2" t="s">
        <v>2271</v>
      </c>
      <c r="F27" s="2">
        <v>5</v>
      </c>
      <c r="G27" s="2">
        <v>5</v>
      </c>
      <c r="H27" s="2" t="s">
        <v>67</v>
      </c>
      <c r="I27" s="2">
        <v>0</v>
      </c>
      <c r="J27" s="11"/>
      <c r="K27" s="11"/>
      <c r="L27" s="11"/>
      <c r="M27" s="11"/>
      <c r="N27" s="11"/>
      <c r="O27" s="2"/>
      <c r="P27" s="2"/>
      <c r="Q27" s="2"/>
      <c r="R27" s="2"/>
      <c r="S27" s="2"/>
      <c r="T27" s="2"/>
      <c r="U27" s="2"/>
      <c r="V27" s="2"/>
      <c r="W27" s="2"/>
      <c r="X27" s="2"/>
      <c r="Y27" s="2"/>
      <c r="Z27" s="2"/>
      <c r="AA27" s="26">
        <f t="shared" si="1"/>
        <v>0</v>
      </c>
      <c r="AB27" s="11">
        <f t="shared" si="0"/>
        <v>0</v>
      </c>
    </row>
    <row r="28" spans="2:28" ht="18.75" customHeight="1">
      <c r="B28" s="2" t="s">
        <v>90</v>
      </c>
      <c r="C28" s="2" t="s">
        <v>2272</v>
      </c>
      <c r="D28" s="4" t="s">
        <v>2273</v>
      </c>
      <c r="E28" s="4" t="s">
        <v>2274</v>
      </c>
      <c r="F28" s="2">
        <v>5</v>
      </c>
      <c r="G28" s="2">
        <v>5</v>
      </c>
      <c r="H28" s="2" t="s">
        <v>67</v>
      </c>
      <c r="I28" s="2">
        <v>0</v>
      </c>
      <c r="J28" s="11"/>
      <c r="K28" s="11"/>
      <c r="L28" s="11"/>
      <c r="M28" s="11"/>
      <c r="N28" s="11">
        <v>5</v>
      </c>
      <c r="O28" s="2"/>
      <c r="P28" s="2"/>
      <c r="Q28" s="2"/>
      <c r="R28" s="2"/>
      <c r="S28" s="2"/>
      <c r="T28" s="2"/>
      <c r="U28" s="2"/>
      <c r="V28" s="2"/>
      <c r="W28" s="2"/>
      <c r="X28" s="2"/>
      <c r="Y28" s="2"/>
      <c r="Z28" s="2"/>
      <c r="AA28" s="26">
        <f t="shared" si="1"/>
        <v>5</v>
      </c>
      <c r="AB28" s="11">
        <f t="shared" si="0"/>
        <v>5</v>
      </c>
    </row>
    <row r="29" spans="2:28" ht="18.75" customHeight="1">
      <c r="B29" s="2" t="s">
        <v>90</v>
      </c>
      <c r="C29" s="2" t="s">
        <v>2275</v>
      </c>
      <c r="D29" s="4" t="s">
        <v>2276</v>
      </c>
      <c r="E29" s="2" t="s">
        <v>2277</v>
      </c>
      <c r="F29" s="2">
        <v>8</v>
      </c>
      <c r="G29" s="2">
        <v>8</v>
      </c>
      <c r="H29" s="2" t="s">
        <v>67</v>
      </c>
      <c r="I29" s="2">
        <v>0</v>
      </c>
      <c r="J29" s="11"/>
      <c r="K29" s="11"/>
      <c r="L29" s="11"/>
      <c r="M29" s="11">
        <v>4</v>
      </c>
      <c r="N29" s="11">
        <v>4</v>
      </c>
      <c r="O29" s="2"/>
      <c r="P29" s="2"/>
      <c r="Q29" s="2"/>
      <c r="R29" s="2"/>
      <c r="S29" s="2"/>
      <c r="T29" s="2"/>
      <c r="U29" s="2"/>
      <c r="V29" s="2"/>
      <c r="W29" s="2"/>
      <c r="X29" s="2"/>
      <c r="Y29" s="2"/>
      <c r="Z29" s="2"/>
      <c r="AA29" s="26">
        <f t="shared" si="1"/>
        <v>8</v>
      </c>
      <c r="AB29" s="11">
        <f t="shared" si="0"/>
        <v>8</v>
      </c>
    </row>
    <row r="30" spans="2:28" ht="18.75" customHeight="1">
      <c r="B30" s="2" t="s">
        <v>57</v>
      </c>
      <c r="C30" s="2" t="s">
        <v>2278</v>
      </c>
      <c r="D30" s="2" t="s">
        <v>2279</v>
      </c>
      <c r="E30" s="2" t="s">
        <v>2280</v>
      </c>
      <c r="F30" s="2">
        <v>6</v>
      </c>
      <c r="G30" s="2">
        <v>6</v>
      </c>
      <c r="H30" s="2" t="s">
        <v>75</v>
      </c>
      <c r="I30" s="2">
        <v>6</v>
      </c>
      <c r="J30" s="11"/>
      <c r="K30" s="11"/>
      <c r="L30" s="11"/>
      <c r="M30" s="11"/>
      <c r="N30" s="11"/>
      <c r="O30" s="2"/>
      <c r="P30" s="2"/>
      <c r="Q30" s="2"/>
      <c r="R30" s="2"/>
      <c r="S30" s="2"/>
      <c r="T30" s="2"/>
      <c r="U30" s="2"/>
      <c r="V30" s="2"/>
      <c r="W30" s="2"/>
      <c r="X30" s="2"/>
      <c r="Y30" s="2"/>
      <c r="Z30" s="2"/>
      <c r="AA30" s="26">
        <f t="shared" si="1"/>
        <v>0</v>
      </c>
      <c r="AB30" s="11">
        <f t="shared" si="0"/>
        <v>0</v>
      </c>
    </row>
    <row r="31" spans="2:28" ht="18.75" customHeight="1">
      <c r="B31" s="2" t="s">
        <v>57</v>
      </c>
      <c r="C31" s="2" t="s">
        <v>2281</v>
      </c>
      <c r="D31" s="2" t="s">
        <v>2282</v>
      </c>
      <c r="E31" s="2" t="s">
        <v>2283</v>
      </c>
      <c r="F31" s="2">
        <v>7</v>
      </c>
      <c r="G31" s="2">
        <v>7</v>
      </c>
      <c r="H31" s="2" t="s">
        <v>75</v>
      </c>
      <c r="I31" s="2">
        <v>2</v>
      </c>
      <c r="J31" s="11"/>
      <c r="K31" s="11"/>
      <c r="L31" s="11"/>
      <c r="M31" s="11"/>
      <c r="N31" s="11"/>
      <c r="O31" s="2"/>
      <c r="P31" s="2"/>
      <c r="Q31" s="2"/>
      <c r="R31" s="2"/>
      <c r="S31" s="2"/>
      <c r="T31" s="2"/>
      <c r="U31" s="2"/>
      <c r="V31" s="2"/>
      <c r="W31" s="2"/>
      <c r="X31" s="2"/>
      <c r="Y31" s="2"/>
      <c r="Z31" s="2"/>
      <c r="AA31" s="26">
        <f t="shared" si="1"/>
        <v>0</v>
      </c>
      <c r="AB31" s="11">
        <f t="shared" si="0"/>
        <v>0</v>
      </c>
    </row>
    <row r="32" spans="2:28" ht="18.75" customHeight="1">
      <c r="B32" s="2" t="s">
        <v>57</v>
      </c>
      <c r="C32" s="2" t="s">
        <v>2284</v>
      </c>
      <c r="D32" s="4" t="s">
        <v>2285</v>
      </c>
      <c r="E32" s="2" t="s">
        <v>2286</v>
      </c>
      <c r="F32" s="2">
        <v>8</v>
      </c>
      <c r="G32" s="2">
        <v>8</v>
      </c>
      <c r="H32" s="2" t="s">
        <v>62</v>
      </c>
      <c r="I32" s="2">
        <v>0</v>
      </c>
      <c r="J32" s="11"/>
      <c r="K32" s="11">
        <v>7</v>
      </c>
      <c r="L32" s="11"/>
      <c r="M32" s="11"/>
      <c r="N32" s="11"/>
      <c r="O32" s="2"/>
      <c r="P32" s="2"/>
      <c r="Q32" s="2"/>
      <c r="R32" s="2"/>
      <c r="S32" s="2"/>
      <c r="T32" s="2"/>
      <c r="U32" s="2"/>
      <c r="V32" s="2"/>
      <c r="W32" s="2"/>
      <c r="X32" s="2"/>
      <c r="Y32" s="2"/>
      <c r="Z32" s="2"/>
      <c r="AA32" s="26">
        <f t="shared" si="1"/>
        <v>7</v>
      </c>
      <c r="AB32" s="11">
        <f t="shared" si="0"/>
        <v>7</v>
      </c>
    </row>
    <row r="33" spans="2:28" ht="18.75" customHeight="1">
      <c r="B33" s="2" t="s">
        <v>57</v>
      </c>
      <c r="C33" s="2" t="s">
        <v>2287</v>
      </c>
      <c r="D33" s="2" t="s">
        <v>2288</v>
      </c>
      <c r="E33" s="2" t="s">
        <v>2289</v>
      </c>
      <c r="F33" s="2">
        <v>6</v>
      </c>
      <c r="G33" s="2">
        <v>6</v>
      </c>
      <c r="H33" s="2" t="s">
        <v>75</v>
      </c>
      <c r="I33" s="2">
        <v>6</v>
      </c>
      <c r="J33" s="11"/>
      <c r="K33" s="11"/>
      <c r="L33" s="11"/>
      <c r="M33" s="11"/>
      <c r="N33" s="11"/>
      <c r="O33" s="2"/>
      <c r="P33" s="2"/>
      <c r="Q33" s="2"/>
      <c r="R33" s="2"/>
      <c r="S33" s="2"/>
      <c r="T33" s="2"/>
      <c r="U33" s="2"/>
      <c r="V33" s="2"/>
      <c r="W33" s="2"/>
      <c r="X33" s="2"/>
      <c r="Y33" s="2"/>
      <c r="Z33" s="2"/>
      <c r="AA33" s="26">
        <f t="shared" si="1"/>
        <v>0</v>
      </c>
      <c r="AB33" s="11">
        <f t="shared" ref="AB33:AB68" si="2">SUM(J33:N33)</f>
        <v>0</v>
      </c>
    </row>
    <row r="34" spans="2:28" ht="18.75" customHeight="1">
      <c r="B34" s="2" t="s">
        <v>57</v>
      </c>
      <c r="C34" s="2" t="s">
        <v>2290</v>
      </c>
      <c r="D34" s="2" t="s">
        <v>2291</v>
      </c>
      <c r="E34" s="2" t="s">
        <v>2292</v>
      </c>
      <c r="F34" s="2">
        <v>5</v>
      </c>
      <c r="G34" s="2">
        <v>5</v>
      </c>
      <c r="H34" s="2" t="s">
        <v>67</v>
      </c>
      <c r="I34" s="2">
        <v>0</v>
      </c>
      <c r="J34" s="11"/>
      <c r="K34" s="11"/>
      <c r="L34" s="11">
        <v>5</v>
      </c>
      <c r="M34" s="11"/>
      <c r="N34" s="11"/>
      <c r="O34" s="2"/>
      <c r="P34" s="2"/>
      <c r="Q34" s="2"/>
      <c r="R34" s="2"/>
      <c r="S34" s="2"/>
      <c r="T34" s="2"/>
      <c r="U34" s="2"/>
      <c r="V34" s="2"/>
      <c r="W34" s="2"/>
      <c r="X34" s="2"/>
      <c r="Y34" s="2"/>
      <c r="Z34" s="2"/>
      <c r="AA34" s="26">
        <f t="shared" si="1"/>
        <v>5</v>
      </c>
      <c r="AB34" s="11">
        <f t="shared" si="2"/>
        <v>5</v>
      </c>
    </row>
    <row r="35" spans="2:28" ht="18.75" customHeight="1">
      <c r="B35" s="2" t="s">
        <v>57</v>
      </c>
      <c r="C35" s="2" t="s">
        <v>2293</v>
      </c>
      <c r="D35" s="2" t="s">
        <v>2294</v>
      </c>
      <c r="E35" s="2" t="s">
        <v>2295</v>
      </c>
      <c r="F35" s="2">
        <v>7</v>
      </c>
      <c r="G35" s="2">
        <v>7</v>
      </c>
      <c r="H35" s="2" t="s">
        <v>67</v>
      </c>
      <c r="I35" s="2">
        <v>0</v>
      </c>
      <c r="J35" s="11">
        <v>1</v>
      </c>
      <c r="K35" s="11">
        <v>2</v>
      </c>
      <c r="L35" s="11">
        <v>2</v>
      </c>
      <c r="M35" s="11">
        <v>1</v>
      </c>
      <c r="N35" s="11">
        <v>1</v>
      </c>
      <c r="O35" s="2"/>
      <c r="P35" s="2"/>
      <c r="Q35" s="2"/>
      <c r="R35" s="2"/>
      <c r="S35" s="2"/>
      <c r="T35" s="2"/>
      <c r="U35" s="2"/>
      <c r="V35" s="2"/>
      <c r="W35" s="2"/>
      <c r="X35" s="2"/>
      <c r="Y35" s="2"/>
      <c r="Z35" s="2"/>
      <c r="AA35" s="26">
        <f t="shared" si="1"/>
        <v>7</v>
      </c>
      <c r="AB35" s="11">
        <f t="shared" si="2"/>
        <v>7</v>
      </c>
    </row>
    <row r="36" spans="2:28" ht="18.75" customHeight="1">
      <c r="B36" s="2" t="s">
        <v>57</v>
      </c>
      <c r="C36" s="2" t="s">
        <v>2296</v>
      </c>
      <c r="D36" s="2" t="s">
        <v>2297</v>
      </c>
      <c r="E36" s="2" t="s">
        <v>2298</v>
      </c>
      <c r="F36" s="2">
        <v>6</v>
      </c>
      <c r="G36" s="2">
        <v>6</v>
      </c>
      <c r="H36" s="2" t="s">
        <v>67</v>
      </c>
      <c r="I36" s="2">
        <v>0</v>
      </c>
      <c r="J36" s="11"/>
      <c r="K36" s="11">
        <v>6</v>
      </c>
      <c r="L36" s="11"/>
      <c r="M36" s="11"/>
      <c r="N36" s="11"/>
      <c r="O36" s="2"/>
      <c r="P36" s="2"/>
      <c r="Q36" s="2"/>
      <c r="R36" s="2"/>
      <c r="S36" s="2"/>
      <c r="T36" s="2"/>
      <c r="U36" s="2"/>
      <c r="V36" s="2"/>
      <c r="W36" s="2"/>
      <c r="X36" s="2"/>
      <c r="Y36" s="2"/>
      <c r="Z36" s="2"/>
      <c r="AA36" s="26">
        <f t="shared" si="1"/>
        <v>6</v>
      </c>
      <c r="AB36" s="11">
        <f t="shared" si="2"/>
        <v>6</v>
      </c>
    </row>
    <row r="37" spans="2:28" ht="18.75" customHeight="1">
      <c r="B37" s="2" t="s">
        <v>57</v>
      </c>
      <c r="C37" s="2" t="s">
        <v>2299</v>
      </c>
      <c r="D37" s="2" t="s">
        <v>2300</v>
      </c>
      <c r="E37" s="2" t="s">
        <v>2301</v>
      </c>
      <c r="F37" s="2">
        <v>5</v>
      </c>
      <c r="G37" s="2">
        <v>5</v>
      </c>
      <c r="H37" s="2" t="s">
        <v>75</v>
      </c>
      <c r="I37" s="2">
        <v>5</v>
      </c>
      <c r="J37" s="11"/>
      <c r="K37" s="11"/>
      <c r="L37" s="11"/>
      <c r="M37" s="11"/>
      <c r="N37" s="11"/>
      <c r="O37" s="2"/>
      <c r="P37" s="2"/>
      <c r="Q37" s="2"/>
      <c r="R37" s="2"/>
      <c r="S37" s="2"/>
      <c r="T37" s="2"/>
      <c r="U37" s="2"/>
      <c r="V37" s="2"/>
      <c r="W37" s="2"/>
      <c r="X37" s="2"/>
      <c r="Y37" s="2"/>
      <c r="Z37" s="2"/>
      <c r="AA37" s="26">
        <f t="shared" si="1"/>
        <v>0</v>
      </c>
      <c r="AB37" s="11">
        <f t="shared" si="2"/>
        <v>0</v>
      </c>
    </row>
    <row r="38" spans="2:28" ht="18.75" customHeight="1">
      <c r="B38" s="2" t="s">
        <v>57</v>
      </c>
      <c r="C38" s="2" t="s">
        <v>2302</v>
      </c>
      <c r="D38" s="2" t="s">
        <v>2303</v>
      </c>
      <c r="E38" s="2" t="s">
        <v>2304</v>
      </c>
      <c r="F38" s="2">
        <v>6</v>
      </c>
      <c r="G38" s="2">
        <v>6</v>
      </c>
      <c r="H38" s="2" t="s">
        <v>75</v>
      </c>
      <c r="I38" s="2">
        <v>6</v>
      </c>
      <c r="J38" s="11"/>
      <c r="K38" s="11"/>
      <c r="L38" s="11"/>
      <c r="M38" s="11"/>
      <c r="N38" s="11"/>
      <c r="O38" s="2"/>
      <c r="P38" s="2"/>
      <c r="Q38" s="2"/>
      <c r="R38" s="2"/>
      <c r="S38" s="2"/>
      <c r="T38" s="2"/>
      <c r="U38" s="2"/>
      <c r="V38" s="2"/>
      <c r="W38" s="2"/>
      <c r="X38" s="2"/>
      <c r="Y38" s="2"/>
      <c r="Z38" s="2"/>
      <c r="AA38" s="26">
        <f t="shared" si="1"/>
        <v>0</v>
      </c>
      <c r="AB38" s="11">
        <f t="shared" si="2"/>
        <v>0</v>
      </c>
    </row>
    <row r="39" spans="2:28" ht="18.75" customHeight="1">
      <c r="B39" s="2" t="s">
        <v>57</v>
      </c>
      <c r="C39" s="2" t="s">
        <v>2305</v>
      </c>
      <c r="D39" s="4" t="s">
        <v>2306</v>
      </c>
      <c r="E39" s="2" t="s">
        <v>2307</v>
      </c>
      <c r="F39" s="2">
        <v>5</v>
      </c>
      <c r="G39" s="2">
        <v>5</v>
      </c>
      <c r="H39" s="2" t="s">
        <v>67</v>
      </c>
      <c r="I39" s="2">
        <v>0</v>
      </c>
      <c r="J39" s="11"/>
      <c r="K39" s="11">
        <v>5</v>
      </c>
      <c r="L39" s="11"/>
      <c r="M39" s="11"/>
      <c r="N39" s="11"/>
      <c r="O39" s="2"/>
      <c r="P39" s="2"/>
      <c r="Q39" s="2"/>
      <c r="R39" s="2"/>
      <c r="S39" s="2"/>
      <c r="T39" s="2"/>
      <c r="U39" s="2"/>
      <c r="V39" s="2"/>
      <c r="W39" s="2"/>
      <c r="X39" s="2"/>
      <c r="Y39" s="2"/>
      <c r="Z39" s="2"/>
      <c r="AA39" s="26">
        <f t="shared" si="1"/>
        <v>5</v>
      </c>
      <c r="AB39" s="11">
        <f t="shared" si="2"/>
        <v>5</v>
      </c>
    </row>
    <row r="40" spans="2:28" ht="18.75" customHeight="1">
      <c r="B40" s="2" t="s">
        <v>57</v>
      </c>
      <c r="C40" s="2" t="s">
        <v>2308</v>
      </c>
      <c r="D40" s="4" t="s">
        <v>2309</v>
      </c>
      <c r="E40" s="2" t="s">
        <v>2310</v>
      </c>
      <c r="F40" s="2">
        <v>6</v>
      </c>
      <c r="G40" s="2">
        <v>6</v>
      </c>
      <c r="H40" s="2" t="s">
        <v>67</v>
      </c>
      <c r="I40" s="2">
        <v>0</v>
      </c>
      <c r="J40" s="11"/>
      <c r="K40" s="11">
        <v>6</v>
      </c>
      <c r="L40" s="11"/>
      <c r="M40" s="11"/>
      <c r="N40" s="11"/>
      <c r="O40" s="2"/>
      <c r="P40" s="2"/>
      <c r="Q40" s="2"/>
      <c r="R40" s="2"/>
      <c r="S40" s="2"/>
      <c r="T40" s="2"/>
      <c r="U40" s="2"/>
      <c r="V40" s="2"/>
      <c r="W40" s="2"/>
      <c r="X40" s="2"/>
      <c r="Y40" s="2"/>
      <c r="Z40" s="2"/>
      <c r="AA40" s="26">
        <f t="shared" si="1"/>
        <v>6</v>
      </c>
      <c r="AB40" s="11">
        <f t="shared" si="2"/>
        <v>6</v>
      </c>
    </row>
    <row r="41" spans="2:28" ht="18.75" customHeight="1">
      <c r="B41" s="2" t="s">
        <v>57</v>
      </c>
      <c r="C41" s="2" t="s">
        <v>2311</v>
      </c>
      <c r="D41" s="4" t="s">
        <v>2312</v>
      </c>
      <c r="E41" s="2" t="s">
        <v>2313</v>
      </c>
      <c r="F41" s="2">
        <v>6</v>
      </c>
      <c r="G41" s="2">
        <v>5</v>
      </c>
      <c r="H41" s="2" t="s">
        <v>62</v>
      </c>
      <c r="I41" s="2">
        <v>1</v>
      </c>
      <c r="J41" s="11">
        <v>2</v>
      </c>
      <c r="K41" s="11"/>
      <c r="L41" s="11"/>
      <c r="M41" s="11"/>
      <c r="N41" s="11"/>
      <c r="O41" s="2"/>
      <c r="P41" s="2"/>
      <c r="Q41" s="2"/>
      <c r="R41" s="2"/>
      <c r="S41" s="2"/>
      <c r="T41" s="2"/>
      <c r="U41" s="2"/>
      <c r="V41" s="2"/>
      <c r="W41" s="2"/>
      <c r="X41" s="2"/>
      <c r="Y41" s="2"/>
      <c r="Z41" s="2"/>
      <c r="AA41" s="26">
        <f t="shared" si="1"/>
        <v>2</v>
      </c>
      <c r="AB41" s="11">
        <f t="shared" si="2"/>
        <v>2</v>
      </c>
    </row>
    <row r="42" spans="2:28" ht="18.75" customHeight="1">
      <c r="B42" s="2" t="s">
        <v>57</v>
      </c>
      <c r="C42" s="2" t="s">
        <v>2314</v>
      </c>
      <c r="D42" s="4" t="s">
        <v>2315</v>
      </c>
      <c r="E42" s="2" t="s">
        <v>2316</v>
      </c>
      <c r="F42" s="2">
        <v>9</v>
      </c>
      <c r="G42" s="2">
        <v>9</v>
      </c>
      <c r="H42" s="2" t="s">
        <v>67</v>
      </c>
      <c r="I42" s="2">
        <v>0</v>
      </c>
      <c r="J42" s="11">
        <v>9</v>
      </c>
      <c r="K42" s="11"/>
      <c r="L42" s="11"/>
      <c r="M42" s="11"/>
      <c r="N42" s="11"/>
      <c r="O42" s="2"/>
      <c r="P42" s="2"/>
      <c r="Q42" s="2"/>
      <c r="R42" s="2"/>
      <c r="S42" s="2"/>
      <c r="T42" s="2"/>
      <c r="U42" s="2"/>
      <c r="V42" s="2"/>
      <c r="W42" s="2"/>
      <c r="X42" s="2"/>
      <c r="Y42" s="2"/>
      <c r="Z42" s="2"/>
      <c r="AA42" s="26">
        <f t="shared" si="1"/>
        <v>9</v>
      </c>
      <c r="AB42" s="11">
        <f t="shared" si="2"/>
        <v>9</v>
      </c>
    </row>
    <row r="43" spans="2:28" ht="18.75" customHeight="1">
      <c r="B43" s="2" t="s">
        <v>57</v>
      </c>
      <c r="C43" s="2" t="s">
        <v>2317</v>
      </c>
      <c r="D43" s="4" t="s">
        <v>2318</v>
      </c>
      <c r="E43" s="2" t="s">
        <v>2319</v>
      </c>
      <c r="F43" s="2">
        <v>8</v>
      </c>
      <c r="G43" s="2">
        <v>8</v>
      </c>
      <c r="H43" s="2" t="s">
        <v>62</v>
      </c>
      <c r="I43" s="2">
        <v>0</v>
      </c>
      <c r="J43" s="11">
        <v>8</v>
      </c>
      <c r="K43" s="11"/>
      <c r="L43" s="11"/>
      <c r="M43" s="11"/>
      <c r="N43" s="11"/>
      <c r="O43" s="2"/>
      <c r="P43" s="2"/>
      <c r="Q43" s="2"/>
      <c r="R43" s="2"/>
      <c r="S43" s="2"/>
      <c r="T43" s="2"/>
      <c r="U43" s="2"/>
      <c r="V43" s="2"/>
      <c r="W43" s="2"/>
      <c r="X43" s="2"/>
      <c r="Y43" s="2"/>
      <c r="Z43" s="2"/>
      <c r="AA43" s="26">
        <f t="shared" si="1"/>
        <v>8</v>
      </c>
      <c r="AB43" s="11">
        <f t="shared" si="2"/>
        <v>8</v>
      </c>
    </row>
    <row r="44" spans="2:28" ht="18.75" customHeight="1">
      <c r="B44" s="2" t="s">
        <v>1228</v>
      </c>
      <c r="C44" s="2" t="s">
        <v>2320</v>
      </c>
      <c r="D44" s="2" t="s">
        <v>2321</v>
      </c>
      <c r="E44" s="2" t="s">
        <v>2322</v>
      </c>
      <c r="F44" s="2">
        <v>7</v>
      </c>
      <c r="G44" s="2">
        <v>7</v>
      </c>
      <c r="H44" s="2" t="s">
        <v>67</v>
      </c>
      <c r="I44" s="2">
        <v>0</v>
      </c>
      <c r="J44" s="11"/>
      <c r="K44" s="11">
        <v>1</v>
      </c>
      <c r="L44" s="11">
        <v>1</v>
      </c>
      <c r="M44" s="11">
        <v>3</v>
      </c>
      <c r="N44" s="11">
        <v>2</v>
      </c>
      <c r="O44" s="2"/>
      <c r="P44" s="2"/>
      <c r="Q44" s="2"/>
      <c r="R44" s="2"/>
      <c r="S44" s="2"/>
      <c r="T44" s="2"/>
      <c r="U44" s="2"/>
      <c r="V44" s="2"/>
      <c r="W44" s="2"/>
      <c r="X44" s="2"/>
      <c r="Y44" s="2"/>
      <c r="Z44" s="2"/>
      <c r="AA44" s="26">
        <f t="shared" si="1"/>
        <v>7</v>
      </c>
      <c r="AB44" s="11">
        <f t="shared" si="2"/>
        <v>7</v>
      </c>
    </row>
    <row r="45" spans="2:28" ht="18.75" customHeight="1">
      <c r="B45" s="2" t="s">
        <v>132</v>
      </c>
      <c r="C45" s="2" t="s">
        <v>2323</v>
      </c>
      <c r="D45" s="4" t="s">
        <v>2324</v>
      </c>
      <c r="E45" s="2" t="s">
        <v>2325</v>
      </c>
      <c r="F45" s="2">
        <v>6</v>
      </c>
      <c r="G45" s="2">
        <v>6</v>
      </c>
      <c r="H45" s="2" t="s">
        <v>67</v>
      </c>
      <c r="I45" s="2">
        <v>0</v>
      </c>
      <c r="J45" s="11">
        <v>1</v>
      </c>
      <c r="K45" s="11">
        <v>1</v>
      </c>
      <c r="L45" s="11">
        <v>1</v>
      </c>
      <c r="M45" s="11">
        <v>1</v>
      </c>
      <c r="N45" s="11">
        <v>2</v>
      </c>
      <c r="O45" s="2"/>
      <c r="P45" s="2"/>
      <c r="Q45" s="2"/>
      <c r="R45" s="2"/>
      <c r="S45" s="2"/>
      <c r="T45" s="2"/>
      <c r="U45" s="2"/>
      <c r="V45" s="2"/>
      <c r="W45" s="2"/>
      <c r="X45" s="2"/>
      <c r="Y45" s="2"/>
      <c r="Z45" s="2"/>
      <c r="AA45" s="26">
        <f t="shared" si="1"/>
        <v>6</v>
      </c>
      <c r="AB45" s="11">
        <f t="shared" si="2"/>
        <v>6</v>
      </c>
    </row>
    <row r="46" spans="2:28" ht="18.75" customHeight="1">
      <c r="B46" s="2" t="s">
        <v>137</v>
      </c>
      <c r="C46" s="2" t="s">
        <v>2326</v>
      </c>
      <c r="D46" s="2" t="s">
        <v>2327</v>
      </c>
      <c r="E46" s="2" t="s">
        <v>2328</v>
      </c>
      <c r="F46" s="2">
        <v>6</v>
      </c>
      <c r="G46" s="2">
        <v>6</v>
      </c>
      <c r="H46" s="2" t="s">
        <v>62</v>
      </c>
      <c r="I46" s="2">
        <v>0</v>
      </c>
      <c r="J46" s="11">
        <v>1</v>
      </c>
      <c r="K46" s="11"/>
      <c r="L46" s="11"/>
      <c r="M46" s="11"/>
      <c r="N46" s="11"/>
      <c r="O46" s="2"/>
      <c r="P46" s="2"/>
      <c r="Q46" s="2"/>
      <c r="R46" s="2"/>
      <c r="S46" s="2"/>
      <c r="T46" s="2"/>
      <c r="U46" s="2"/>
      <c r="V46" s="2"/>
      <c r="W46" s="2"/>
      <c r="X46" s="2"/>
      <c r="Y46" s="2"/>
      <c r="Z46" s="2"/>
      <c r="AA46" s="26">
        <f t="shared" si="1"/>
        <v>1</v>
      </c>
      <c r="AB46" s="11">
        <f t="shared" si="2"/>
        <v>1</v>
      </c>
    </row>
    <row r="47" spans="2:28" ht="18.75" customHeight="1">
      <c r="B47" s="2" t="s">
        <v>345</v>
      </c>
      <c r="C47" s="2" t="s">
        <v>2329</v>
      </c>
      <c r="D47" s="2" t="s">
        <v>2330</v>
      </c>
      <c r="E47" s="2" t="s">
        <v>2331</v>
      </c>
      <c r="F47" s="2">
        <v>6</v>
      </c>
      <c r="G47" s="2">
        <v>6</v>
      </c>
      <c r="H47" s="2" t="s">
        <v>67</v>
      </c>
      <c r="I47" s="2">
        <v>0</v>
      </c>
      <c r="J47" s="11"/>
      <c r="K47" s="11">
        <v>3</v>
      </c>
      <c r="L47" s="11">
        <v>1</v>
      </c>
      <c r="M47" s="11">
        <v>1</v>
      </c>
      <c r="N47" s="11">
        <v>1</v>
      </c>
      <c r="O47" s="2"/>
      <c r="P47" s="2"/>
      <c r="Q47" s="2"/>
      <c r="R47" s="2"/>
      <c r="S47" s="2"/>
      <c r="T47" s="2"/>
      <c r="U47" s="2"/>
      <c r="V47" s="2"/>
      <c r="W47" s="2"/>
      <c r="X47" s="2"/>
      <c r="Y47" s="2"/>
      <c r="Z47" s="2"/>
      <c r="AA47" s="26">
        <f t="shared" si="1"/>
        <v>6</v>
      </c>
      <c r="AB47" s="11">
        <f t="shared" si="2"/>
        <v>6</v>
      </c>
    </row>
    <row r="48" spans="2:28" ht="18.75" customHeight="1">
      <c r="B48" s="2" t="s">
        <v>1397</v>
      </c>
      <c r="C48" s="2" t="s">
        <v>2332</v>
      </c>
      <c r="D48" s="4" t="s">
        <v>2333</v>
      </c>
      <c r="E48" s="2" t="s">
        <v>2334</v>
      </c>
      <c r="F48" s="2">
        <v>5</v>
      </c>
      <c r="G48" s="2">
        <v>5</v>
      </c>
      <c r="H48" s="2" t="s">
        <v>62</v>
      </c>
      <c r="I48" s="2">
        <v>0</v>
      </c>
      <c r="J48" s="11"/>
      <c r="K48" s="11">
        <v>2</v>
      </c>
      <c r="L48" s="11">
        <v>1</v>
      </c>
      <c r="M48" s="11">
        <v>1</v>
      </c>
      <c r="N48" s="11">
        <v>1</v>
      </c>
      <c r="O48" s="2"/>
      <c r="P48" s="2"/>
      <c r="Q48" s="2"/>
      <c r="R48" s="2"/>
      <c r="S48" s="2"/>
      <c r="T48" s="2"/>
      <c r="U48" s="2"/>
      <c r="V48" s="2"/>
      <c r="W48" s="2"/>
      <c r="X48" s="2"/>
      <c r="Y48" s="2"/>
      <c r="Z48" s="2"/>
      <c r="AA48" s="26">
        <f t="shared" si="1"/>
        <v>5</v>
      </c>
      <c r="AB48" s="11">
        <f t="shared" si="2"/>
        <v>5</v>
      </c>
    </row>
    <row r="49" spans="2:28" ht="18.75" customHeight="1">
      <c r="B49" s="2" t="s">
        <v>161</v>
      </c>
      <c r="C49" s="2" t="s">
        <v>2335</v>
      </c>
      <c r="D49" s="2" t="s">
        <v>2336</v>
      </c>
      <c r="E49" s="2" t="s">
        <v>2337</v>
      </c>
      <c r="F49" s="2">
        <v>5</v>
      </c>
      <c r="G49" s="2">
        <v>5</v>
      </c>
      <c r="H49" s="2" t="s">
        <v>75</v>
      </c>
      <c r="I49" s="2">
        <v>5</v>
      </c>
      <c r="J49" s="11"/>
      <c r="K49" s="11"/>
      <c r="L49" s="11"/>
      <c r="M49" s="11"/>
      <c r="N49" s="11"/>
      <c r="O49" s="2"/>
      <c r="P49" s="2"/>
      <c r="Q49" s="2"/>
      <c r="R49" s="2"/>
      <c r="S49" s="2"/>
      <c r="T49" s="2"/>
      <c r="U49" s="2"/>
      <c r="V49" s="2"/>
      <c r="W49" s="2"/>
      <c r="X49" s="2"/>
      <c r="Y49" s="2"/>
      <c r="Z49" s="2"/>
      <c r="AA49" s="26">
        <f t="shared" si="1"/>
        <v>0</v>
      </c>
      <c r="AB49" s="11">
        <f t="shared" si="2"/>
        <v>0</v>
      </c>
    </row>
    <row r="50" spans="2:28" ht="18.75" customHeight="1">
      <c r="B50" s="2" t="s">
        <v>265</v>
      </c>
      <c r="C50" s="2" t="s">
        <v>2338</v>
      </c>
      <c r="D50" s="2" t="s">
        <v>2339</v>
      </c>
      <c r="E50" s="2" t="s">
        <v>2340</v>
      </c>
      <c r="F50" s="2">
        <v>7</v>
      </c>
      <c r="G50" s="2">
        <v>7</v>
      </c>
      <c r="H50" s="2" t="s">
        <v>62</v>
      </c>
      <c r="I50" s="2">
        <v>0</v>
      </c>
      <c r="J50" s="11">
        <v>2</v>
      </c>
      <c r="K50" s="11">
        <v>2</v>
      </c>
      <c r="L50" s="11">
        <v>1</v>
      </c>
      <c r="M50" s="11">
        <v>2</v>
      </c>
      <c r="N50" s="11"/>
      <c r="O50" s="2"/>
      <c r="P50" s="2"/>
      <c r="Q50" s="2"/>
      <c r="R50" s="2"/>
      <c r="S50" s="2"/>
      <c r="T50" s="2"/>
      <c r="U50" s="2"/>
      <c r="V50" s="2"/>
      <c r="W50" s="2"/>
      <c r="X50" s="2"/>
      <c r="Y50" s="2"/>
      <c r="Z50" s="2"/>
      <c r="AA50" s="26">
        <f t="shared" si="1"/>
        <v>7</v>
      </c>
      <c r="AB50" s="11">
        <f t="shared" si="2"/>
        <v>7</v>
      </c>
    </row>
    <row r="51" spans="2:28" ht="18.75" customHeight="1">
      <c r="B51" s="2" t="s">
        <v>416</v>
      </c>
      <c r="C51" s="2" t="s">
        <v>2341</v>
      </c>
      <c r="D51" s="2" t="s">
        <v>2342</v>
      </c>
      <c r="E51" s="2" t="s">
        <v>2343</v>
      </c>
      <c r="F51" s="2">
        <v>6</v>
      </c>
      <c r="G51" s="2">
        <v>6</v>
      </c>
      <c r="H51" s="2" t="s">
        <v>67</v>
      </c>
      <c r="I51" s="2">
        <v>0</v>
      </c>
      <c r="J51" s="11"/>
      <c r="K51" s="11"/>
      <c r="L51" s="11">
        <v>2</v>
      </c>
      <c r="M51" s="11">
        <v>2</v>
      </c>
      <c r="N51" s="11">
        <v>1</v>
      </c>
      <c r="O51" s="2"/>
      <c r="P51" s="2"/>
      <c r="Q51" s="2"/>
      <c r="R51" s="2"/>
      <c r="S51" s="2"/>
      <c r="T51" s="2"/>
      <c r="U51" s="2"/>
      <c r="V51" s="2"/>
      <c r="W51" s="2"/>
      <c r="X51" s="2"/>
      <c r="Y51" s="2"/>
      <c r="Z51" s="2"/>
      <c r="AA51" s="26">
        <f t="shared" si="1"/>
        <v>5</v>
      </c>
      <c r="AB51" s="11">
        <f t="shared" si="2"/>
        <v>5</v>
      </c>
    </row>
    <row r="52" spans="2:28" ht="18.75" customHeight="1">
      <c r="B52" s="2" t="s">
        <v>2344</v>
      </c>
      <c r="C52" s="2" t="s">
        <v>2345</v>
      </c>
      <c r="D52" s="2" t="s">
        <v>2346</v>
      </c>
      <c r="E52" s="2" t="s">
        <v>2347</v>
      </c>
      <c r="F52" s="2">
        <v>5</v>
      </c>
      <c r="G52" s="2">
        <v>5</v>
      </c>
      <c r="H52" s="2" t="s">
        <v>62</v>
      </c>
      <c r="I52" s="2">
        <v>0</v>
      </c>
      <c r="J52" s="11"/>
      <c r="K52" s="11">
        <v>1</v>
      </c>
      <c r="L52" s="11">
        <v>1</v>
      </c>
      <c r="M52" s="11">
        <v>1</v>
      </c>
      <c r="N52" s="11">
        <v>2</v>
      </c>
      <c r="O52" s="2"/>
      <c r="P52" s="2"/>
      <c r="Q52" s="2"/>
      <c r="R52" s="2"/>
      <c r="S52" s="2"/>
      <c r="T52" s="2"/>
      <c r="U52" s="2"/>
      <c r="V52" s="2"/>
      <c r="W52" s="2"/>
      <c r="X52" s="2"/>
      <c r="Y52" s="2"/>
      <c r="Z52" s="2"/>
      <c r="AA52" s="26">
        <f t="shared" si="1"/>
        <v>5</v>
      </c>
      <c r="AB52" s="11">
        <f t="shared" si="2"/>
        <v>5</v>
      </c>
    </row>
    <row r="53" spans="2:28" ht="18.75" customHeight="1">
      <c r="B53" s="2" t="s">
        <v>269</v>
      </c>
      <c r="C53" s="2" t="s">
        <v>2348</v>
      </c>
      <c r="D53" s="2" t="s">
        <v>2349</v>
      </c>
      <c r="E53" s="2" t="s">
        <v>2350</v>
      </c>
      <c r="F53" s="2">
        <v>5</v>
      </c>
      <c r="G53" s="2">
        <v>5</v>
      </c>
      <c r="H53" s="2" t="s">
        <v>62</v>
      </c>
      <c r="I53" s="2">
        <v>3</v>
      </c>
      <c r="J53" s="11">
        <v>1</v>
      </c>
      <c r="K53" s="11">
        <v>1</v>
      </c>
      <c r="L53" s="11"/>
      <c r="M53" s="11"/>
      <c r="N53" s="11"/>
      <c r="O53" s="2"/>
      <c r="P53" s="2"/>
      <c r="Q53" s="2"/>
      <c r="R53" s="2"/>
      <c r="S53" s="2"/>
      <c r="T53" s="2"/>
      <c r="U53" s="2"/>
      <c r="V53" s="2"/>
      <c r="W53" s="2"/>
      <c r="X53" s="2"/>
      <c r="Y53" s="2"/>
      <c r="Z53" s="2"/>
      <c r="AA53" s="26">
        <f t="shared" si="1"/>
        <v>2</v>
      </c>
      <c r="AB53" s="11">
        <f t="shared" si="2"/>
        <v>2</v>
      </c>
    </row>
    <row r="54" spans="2:28" ht="18.75" customHeight="1">
      <c r="B54" s="2" t="s">
        <v>269</v>
      </c>
      <c r="C54" s="2" t="s">
        <v>2351</v>
      </c>
      <c r="D54" s="2" t="s">
        <v>2352</v>
      </c>
      <c r="E54" s="2" t="s">
        <v>2353</v>
      </c>
      <c r="F54" s="2">
        <v>8</v>
      </c>
      <c r="G54" s="2">
        <v>8</v>
      </c>
      <c r="H54" s="2" t="s">
        <v>75</v>
      </c>
      <c r="I54" s="2">
        <v>6</v>
      </c>
      <c r="J54" s="11"/>
      <c r="K54" s="11"/>
      <c r="L54" s="11"/>
      <c r="M54" s="11"/>
      <c r="N54" s="11"/>
      <c r="O54" s="2"/>
      <c r="P54" s="2"/>
      <c r="Q54" s="2"/>
      <c r="R54" s="2"/>
      <c r="S54" s="2"/>
      <c r="T54" s="2"/>
      <c r="U54" s="2"/>
      <c r="V54" s="2"/>
      <c r="W54" s="2"/>
      <c r="X54" s="2"/>
      <c r="Y54" s="2"/>
      <c r="Z54" s="2"/>
      <c r="AA54" s="26">
        <f t="shared" si="1"/>
        <v>0</v>
      </c>
      <c r="AB54" s="11">
        <f t="shared" si="2"/>
        <v>0</v>
      </c>
    </row>
    <row r="55" spans="2:28" ht="18.75" customHeight="1">
      <c r="B55" s="2" t="s">
        <v>146</v>
      </c>
      <c r="C55" s="2" t="s">
        <v>2354</v>
      </c>
      <c r="D55" s="2" t="s">
        <v>2355</v>
      </c>
      <c r="E55" s="2" t="s">
        <v>2356</v>
      </c>
      <c r="F55" s="2">
        <v>8</v>
      </c>
      <c r="G55" s="2">
        <v>6</v>
      </c>
      <c r="H55" s="2" t="s">
        <v>62</v>
      </c>
      <c r="I55" s="2">
        <v>0</v>
      </c>
      <c r="J55" s="11"/>
      <c r="K55" s="11">
        <v>1</v>
      </c>
      <c r="L55" s="11">
        <v>1</v>
      </c>
      <c r="M55" s="11">
        <v>3</v>
      </c>
      <c r="N55" s="11">
        <v>3</v>
      </c>
      <c r="O55" s="2"/>
      <c r="P55" s="2"/>
      <c r="Q55" s="2"/>
      <c r="R55" s="2"/>
      <c r="S55" s="2"/>
      <c r="T55" s="2"/>
      <c r="U55" s="2"/>
      <c r="V55" s="2"/>
      <c r="W55" s="2"/>
      <c r="X55" s="2"/>
      <c r="Y55" s="2"/>
      <c r="Z55" s="2"/>
      <c r="AA55" s="26">
        <f t="shared" si="1"/>
        <v>8</v>
      </c>
      <c r="AB55" s="11">
        <f t="shared" si="2"/>
        <v>8</v>
      </c>
    </row>
    <row r="56" spans="2:28" ht="18.75" customHeight="1">
      <c r="B56" s="2" t="s">
        <v>186</v>
      </c>
      <c r="C56" s="2" t="s">
        <v>2357</v>
      </c>
      <c r="D56" s="2" t="s">
        <v>2358</v>
      </c>
      <c r="E56" s="2" t="s">
        <v>2359</v>
      </c>
      <c r="F56" s="2">
        <v>5</v>
      </c>
      <c r="G56" s="2">
        <v>4</v>
      </c>
      <c r="H56" s="2" t="s">
        <v>75</v>
      </c>
      <c r="I56" s="2">
        <v>2</v>
      </c>
      <c r="J56" s="11"/>
      <c r="K56" s="11"/>
      <c r="L56" s="11"/>
      <c r="M56" s="11"/>
      <c r="N56" s="11"/>
      <c r="O56" s="2"/>
      <c r="P56" s="2"/>
      <c r="Q56" s="2"/>
      <c r="R56" s="2"/>
      <c r="S56" s="2"/>
      <c r="T56" s="2"/>
      <c r="U56" s="2"/>
      <c r="V56" s="2"/>
      <c r="W56" s="2"/>
      <c r="X56" s="2"/>
      <c r="Y56" s="2"/>
      <c r="Z56" s="2"/>
      <c r="AA56" s="26">
        <f t="shared" si="1"/>
        <v>0</v>
      </c>
      <c r="AB56" s="11">
        <f t="shared" si="2"/>
        <v>0</v>
      </c>
    </row>
    <row r="57" spans="2:28" ht="18.75" customHeight="1">
      <c r="B57" s="2" t="s">
        <v>240</v>
      </c>
      <c r="C57" s="2" t="s">
        <v>2360</v>
      </c>
      <c r="D57" s="4" t="s">
        <v>2361</v>
      </c>
      <c r="E57" s="2" t="s">
        <v>2362</v>
      </c>
      <c r="F57" s="2">
        <v>5</v>
      </c>
      <c r="G57" s="2">
        <v>5</v>
      </c>
      <c r="H57" s="2" t="s">
        <v>67</v>
      </c>
      <c r="I57" s="2">
        <v>0</v>
      </c>
      <c r="J57" s="11"/>
      <c r="K57" s="11"/>
      <c r="L57" s="11"/>
      <c r="M57" s="11">
        <v>2</v>
      </c>
      <c r="N57" s="11">
        <v>3</v>
      </c>
      <c r="O57" s="2"/>
      <c r="P57" s="2"/>
      <c r="Q57" s="2"/>
      <c r="R57" s="2"/>
      <c r="S57" s="2"/>
      <c r="T57" s="2"/>
      <c r="U57" s="2"/>
      <c r="V57" s="2"/>
      <c r="W57" s="2"/>
      <c r="X57" s="2"/>
      <c r="Y57" s="2"/>
      <c r="Z57" s="2"/>
      <c r="AA57" s="26">
        <f t="shared" si="1"/>
        <v>5</v>
      </c>
      <c r="AB57" s="11">
        <f t="shared" si="2"/>
        <v>5</v>
      </c>
    </row>
    <row r="58" spans="2:28" ht="18.75" customHeight="1">
      <c r="B58" s="2" t="s">
        <v>1827</v>
      </c>
      <c r="C58" s="2" t="s">
        <v>2363</v>
      </c>
      <c r="D58" s="2" t="s">
        <v>2364</v>
      </c>
      <c r="E58" s="2" t="s">
        <v>2365</v>
      </c>
      <c r="F58" s="2">
        <v>9</v>
      </c>
      <c r="G58" s="2">
        <v>8</v>
      </c>
      <c r="H58" s="2" t="s">
        <v>62</v>
      </c>
      <c r="I58" s="2">
        <v>2</v>
      </c>
      <c r="J58" s="11">
        <v>1</v>
      </c>
      <c r="K58" s="11">
        <v>1</v>
      </c>
      <c r="L58" s="11">
        <v>1</v>
      </c>
      <c r="M58" s="11">
        <v>1</v>
      </c>
      <c r="N58" s="11">
        <v>2</v>
      </c>
      <c r="O58" s="2"/>
      <c r="P58" s="2"/>
      <c r="Q58" s="2"/>
      <c r="R58" s="2"/>
      <c r="S58" s="2"/>
      <c r="T58" s="2"/>
      <c r="U58" s="2"/>
      <c r="V58" s="2"/>
      <c r="W58" s="2"/>
      <c r="X58" s="2"/>
      <c r="Y58" s="2"/>
      <c r="Z58" s="2"/>
      <c r="AA58" s="26">
        <f t="shared" si="1"/>
        <v>6</v>
      </c>
      <c r="AB58" s="11">
        <f t="shared" si="2"/>
        <v>6</v>
      </c>
    </row>
    <row r="59" spans="2:28" ht="18.75" customHeight="1">
      <c r="B59" s="2" t="s">
        <v>1827</v>
      </c>
      <c r="C59" s="2" t="s">
        <v>2366</v>
      </c>
      <c r="D59" s="2" t="s">
        <v>2367</v>
      </c>
      <c r="E59" s="2" t="s">
        <v>2368</v>
      </c>
      <c r="F59" s="2">
        <v>9</v>
      </c>
      <c r="G59" s="2">
        <v>9</v>
      </c>
      <c r="H59" s="2" t="s">
        <v>62</v>
      </c>
      <c r="I59" s="2">
        <v>0</v>
      </c>
      <c r="J59" s="11">
        <v>1</v>
      </c>
      <c r="K59" s="11">
        <v>1</v>
      </c>
      <c r="L59" s="11"/>
      <c r="M59" s="11"/>
      <c r="N59" s="11"/>
      <c r="O59" s="2"/>
      <c r="P59" s="2"/>
      <c r="Q59" s="2"/>
      <c r="R59" s="2"/>
      <c r="S59" s="2"/>
      <c r="T59" s="2"/>
      <c r="U59" s="2"/>
      <c r="V59" s="2"/>
      <c r="W59" s="2"/>
      <c r="X59" s="2"/>
      <c r="Y59" s="2"/>
      <c r="Z59" s="2"/>
      <c r="AA59" s="26">
        <f t="shared" si="1"/>
        <v>2</v>
      </c>
      <c r="AB59" s="11">
        <f t="shared" si="2"/>
        <v>2</v>
      </c>
    </row>
    <row r="60" spans="2:28" ht="18.75" customHeight="1">
      <c r="B60" s="2" t="s">
        <v>1852</v>
      </c>
      <c r="C60" s="2" t="s">
        <v>2369</v>
      </c>
      <c r="D60" s="4" t="s">
        <v>2370</v>
      </c>
      <c r="E60" s="2" t="s">
        <v>1295</v>
      </c>
      <c r="F60" s="2">
        <v>5</v>
      </c>
      <c r="G60" s="2">
        <v>5</v>
      </c>
      <c r="H60" s="2" t="s">
        <v>67</v>
      </c>
      <c r="I60" s="2">
        <v>0</v>
      </c>
      <c r="J60" s="11"/>
      <c r="K60" s="11"/>
      <c r="L60" s="11">
        <v>2</v>
      </c>
      <c r="M60" s="11">
        <v>3</v>
      </c>
      <c r="N60" s="11"/>
      <c r="O60" s="2"/>
      <c r="P60" s="2"/>
      <c r="Q60" s="2"/>
      <c r="R60" s="2"/>
      <c r="S60" s="2"/>
      <c r="T60" s="2"/>
      <c r="U60" s="2"/>
      <c r="V60" s="2"/>
      <c r="W60" s="2"/>
      <c r="X60" s="2"/>
      <c r="Y60" s="2"/>
      <c r="Z60" s="2"/>
      <c r="AA60" s="26">
        <f t="shared" si="1"/>
        <v>5</v>
      </c>
      <c r="AB60" s="11">
        <f t="shared" si="2"/>
        <v>5</v>
      </c>
    </row>
    <row r="61" spans="2:28" ht="18.75" customHeight="1">
      <c r="B61" s="2" t="s">
        <v>2371</v>
      </c>
      <c r="C61" s="2" t="s">
        <v>2372</v>
      </c>
      <c r="D61" s="4" t="s">
        <v>2373</v>
      </c>
      <c r="E61" s="2" t="s">
        <v>2374</v>
      </c>
      <c r="F61" s="2">
        <v>6</v>
      </c>
      <c r="G61" s="2">
        <v>6</v>
      </c>
      <c r="H61" s="2" t="s">
        <v>67</v>
      </c>
      <c r="I61" s="2">
        <v>0</v>
      </c>
      <c r="J61" s="11"/>
      <c r="K61" s="11">
        <v>2</v>
      </c>
      <c r="L61" s="11">
        <v>2</v>
      </c>
      <c r="M61" s="11">
        <v>2</v>
      </c>
      <c r="N61" s="11"/>
      <c r="O61" s="2"/>
      <c r="P61" s="2"/>
      <c r="Q61" s="2"/>
      <c r="R61" s="2"/>
      <c r="S61" s="2"/>
      <c r="T61" s="2"/>
      <c r="U61" s="2"/>
      <c r="V61" s="2"/>
      <c r="W61" s="2"/>
      <c r="X61" s="2"/>
      <c r="Y61" s="2"/>
      <c r="Z61" s="2"/>
      <c r="AA61" s="26">
        <f t="shared" si="1"/>
        <v>6</v>
      </c>
      <c r="AB61" s="11">
        <f t="shared" si="2"/>
        <v>6</v>
      </c>
    </row>
    <row r="62" spans="2:28" ht="18.75" customHeight="1">
      <c r="B62" s="2" t="s">
        <v>274</v>
      </c>
      <c r="C62" s="2" t="s">
        <v>2375</v>
      </c>
      <c r="D62" s="4" t="s">
        <v>2376</v>
      </c>
      <c r="E62" s="2" t="s">
        <v>2377</v>
      </c>
      <c r="F62" s="2">
        <v>5</v>
      </c>
      <c r="G62" s="2">
        <v>5</v>
      </c>
      <c r="H62" s="2" t="s">
        <v>67</v>
      </c>
      <c r="I62" s="2">
        <v>0</v>
      </c>
      <c r="J62" s="11"/>
      <c r="K62" s="11">
        <v>1</v>
      </c>
      <c r="L62" s="11">
        <v>3</v>
      </c>
      <c r="M62" s="11">
        <v>1</v>
      </c>
      <c r="N62" s="11"/>
      <c r="O62" s="2"/>
      <c r="P62" s="2"/>
      <c r="Q62" s="2"/>
      <c r="R62" s="2"/>
      <c r="S62" s="2"/>
      <c r="T62" s="2"/>
      <c r="U62" s="2"/>
      <c r="V62" s="2"/>
      <c r="W62" s="2"/>
      <c r="X62" s="2"/>
      <c r="Y62" s="2"/>
      <c r="Z62" s="2"/>
      <c r="AA62" s="26">
        <f t="shared" si="1"/>
        <v>5</v>
      </c>
      <c r="AB62" s="11">
        <f t="shared" si="2"/>
        <v>5</v>
      </c>
    </row>
    <row r="63" spans="2:28" ht="18.75" customHeight="1">
      <c r="B63" s="2" t="s">
        <v>170</v>
      </c>
      <c r="C63" s="2" t="s">
        <v>2378</v>
      </c>
      <c r="D63" s="2" t="s">
        <v>2379</v>
      </c>
      <c r="E63" s="2" t="s">
        <v>2380</v>
      </c>
      <c r="F63" s="2">
        <v>8</v>
      </c>
      <c r="G63" s="2">
        <v>1</v>
      </c>
      <c r="H63" s="2" t="s">
        <v>75</v>
      </c>
      <c r="I63" s="2">
        <v>1</v>
      </c>
      <c r="J63" s="11">
        <v>1</v>
      </c>
      <c r="K63" s="11"/>
      <c r="L63" s="11"/>
      <c r="M63" s="11"/>
      <c r="N63" s="11"/>
      <c r="O63" s="2"/>
      <c r="P63" s="2"/>
      <c r="Q63" s="2"/>
      <c r="R63" s="2"/>
      <c r="S63" s="2"/>
      <c r="T63" s="2"/>
      <c r="U63" s="2"/>
      <c r="V63" s="2"/>
      <c r="W63" s="2"/>
      <c r="X63" s="2"/>
      <c r="Y63" s="2"/>
      <c r="Z63" s="2"/>
      <c r="AA63" s="26">
        <f t="shared" si="1"/>
        <v>1</v>
      </c>
      <c r="AB63" s="11">
        <f t="shared" si="2"/>
        <v>1</v>
      </c>
    </row>
    <row r="64" spans="2:28" ht="18.75" customHeight="1">
      <c r="B64" s="2" t="s">
        <v>99</v>
      </c>
      <c r="C64" s="2" t="s">
        <v>2381</v>
      </c>
      <c r="D64" s="4" t="s">
        <v>2382</v>
      </c>
      <c r="E64" s="2" t="s">
        <v>2383</v>
      </c>
      <c r="F64" s="2">
        <v>5</v>
      </c>
      <c r="G64" s="2">
        <v>5</v>
      </c>
      <c r="H64" s="2" t="s">
        <v>75</v>
      </c>
      <c r="I64" s="2">
        <v>3</v>
      </c>
      <c r="J64" s="11"/>
      <c r="K64" s="11"/>
      <c r="L64" s="11"/>
      <c r="M64" s="11"/>
      <c r="N64" s="11"/>
      <c r="O64" s="2"/>
      <c r="P64" s="2"/>
      <c r="Q64" s="2"/>
      <c r="R64" s="2"/>
      <c r="S64" s="2"/>
      <c r="T64" s="2"/>
      <c r="U64" s="2"/>
      <c r="V64" s="2"/>
      <c r="W64" s="2"/>
      <c r="X64" s="2"/>
      <c r="Y64" s="2"/>
      <c r="Z64" s="2"/>
      <c r="AA64" s="26">
        <f t="shared" si="1"/>
        <v>0</v>
      </c>
      <c r="AB64" s="11">
        <f t="shared" si="2"/>
        <v>0</v>
      </c>
    </row>
    <row r="65" spans="1:28" ht="18.75" customHeight="1">
      <c r="B65" s="2" t="s">
        <v>99</v>
      </c>
      <c r="C65" s="2" t="s">
        <v>2384</v>
      </c>
      <c r="D65" s="4" t="s">
        <v>2385</v>
      </c>
      <c r="E65" s="2" t="s">
        <v>2386</v>
      </c>
      <c r="F65" s="2">
        <v>5</v>
      </c>
      <c r="G65" s="2">
        <v>3</v>
      </c>
      <c r="H65" s="2" t="s">
        <v>62</v>
      </c>
      <c r="I65" s="2">
        <v>0</v>
      </c>
      <c r="J65" s="11">
        <v>2</v>
      </c>
      <c r="K65" s="11">
        <v>3</v>
      </c>
      <c r="L65" s="11"/>
      <c r="M65" s="11"/>
      <c r="N65" s="11"/>
      <c r="O65" s="2"/>
      <c r="P65" s="2"/>
      <c r="Q65" s="2"/>
      <c r="R65" s="2"/>
      <c r="S65" s="2"/>
      <c r="T65" s="2"/>
      <c r="U65" s="2"/>
      <c r="V65" s="2"/>
      <c r="W65" s="2"/>
      <c r="X65" s="2"/>
      <c r="Y65" s="2"/>
      <c r="Z65" s="2"/>
      <c r="AA65" s="26">
        <f t="shared" si="1"/>
        <v>5</v>
      </c>
      <c r="AB65" s="11">
        <f t="shared" si="2"/>
        <v>5</v>
      </c>
    </row>
    <row r="66" spans="1:28" ht="18.75" customHeight="1">
      <c r="B66" s="2" t="s">
        <v>2116</v>
      </c>
      <c r="C66" s="2" t="s">
        <v>2387</v>
      </c>
      <c r="D66" s="4" t="s">
        <v>2388</v>
      </c>
      <c r="E66" s="2" t="s">
        <v>2389</v>
      </c>
      <c r="F66" s="2">
        <v>8</v>
      </c>
      <c r="G66" s="2">
        <v>8</v>
      </c>
      <c r="H66" s="2" t="s">
        <v>62</v>
      </c>
      <c r="I66" s="2">
        <v>0</v>
      </c>
      <c r="J66" s="11">
        <v>1</v>
      </c>
      <c r="K66" s="11">
        <v>1</v>
      </c>
      <c r="L66" s="11">
        <v>2</v>
      </c>
      <c r="M66" s="11">
        <v>2</v>
      </c>
      <c r="N66" s="11">
        <v>2</v>
      </c>
      <c r="O66" s="2"/>
      <c r="P66" s="2"/>
      <c r="Q66" s="2"/>
      <c r="R66" s="2"/>
      <c r="S66" s="2"/>
      <c r="T66" s="2"/>
      <c r="U66" s="2"/>
      <c r="V66" s="2"/>
      <c r="W66" s="2"/>
      <c r="X66" s="2"/>
      <c r="Y66" s="2"/>
      <c r="Z66" s="2"/>
      <c r="AA66" s="26">
        <f t="shared" si="1"/>
        <v>8</v>
      </c>
      <c r="AB66" s="11">
        <f t="shared" si="2"/>
        <v>8</v>
      </c>
    </row>
    <row r="67" spans="1:28" ht="18.75" customHeight="1">
      <c r="B67" s="2" t="s">
        <v>470</v>
      </c>
      <c r="C67" s="2" t="s">
        <v>2390</v>
      </c>
      <c r="D67" s="4" t="s">
        <v>2391</v>
      </c>
      <c r="E67" s="2" t="s">
        <v>2392</v>
      </c>
      <c r="F67" s="2">
        <v>9</v>
      </c>
      <c r="G67" s="2">
        <v>9</v>
      </c>
      <c r="H67" s="2" t="s">
        <v>62</v>
      </c>
      <c r="I67" s="2">
        <v>3</v>
      </c>
      <c r="J67" s="11">
        <v>1</v>
      </c>
      <c r="K67" s="11">
        <v>1</v>
      </c>
      <c r="L67" s="11">
        <v>1</v>
      </c>
      <c r="M67" s="11">
        <v>1</v>
      </c>
      <c r="N67" s="11">
        <v>2</v>
      </c>
      <c r="O67" s="2"/>
      <c r="P67" s="2"/>
      <c r="Q67" s="2"/>
      <c r="R67" s="2"/>
      <c r="S67" s="2"/>
      <c r="T67" s="2"/>
      <c r="U67" s="2"/>
      <c r="V67" s="2"/>
      <c r="W67" s="2"/>
      <c r="X67" s="2"/>
      <c r="Y67" s="2"/>
      <c r="Z67" s="2"/>
      <c r="AA67" s="26">
        <f t="shared" si="1"/>
        <v>6</v>
      </c>
      <c r="AB67" s="11">
        <f t="shared" si="2"/>
        <v>6</v>
      </c>
    </row>
    <row r="68" spans="1:28" ht="18.75" customHeight="1">
      <c r="B68" s="2" t="s">
        <v>2190</v>
      </c>
      <c r="C68" s="2" t="s">
        <v>2393</v>
      </c>
      <c r="D68" s="2" t="s">
        <v>2394</v>
      </c>
      <c r="E68" s="2" t="s">
        <v>2395</v>
      </c>
      <c r="F68" s="2">
        <v>8</v>
      </c>
      <c r="G68" s="2">
        <v>8</v>
      </c>
      <c r="H68" s="2" t="s">
        <v>62</v>
      </c>
      <c r="I68" s="2">
        <v>0</v>
      </c>
      <c r="J68" s="11">
        <v>1</v>
      </c>
      <c r="K68" s="11">
        <v>1</v>
      </c>
      <c r="L68" s="11">
        <v>2</v>
      </c>
      <c r="M68" s="11">
        <v>2</v>
      </c>
      <c r="N68" s="11">
        <v>2</v>
      </c>
      <c r="O68" s="2"/>
      <c r="P68" s="2"/>
      <c r="Q68" s="2"/>
      <c r="R68" s="2"/>
      <c r="S68" s="2"/>
      <c r="T68" s="2"/>
      <c r="U68" s="2"/>
      <c r="V68" s="2"/>
      <c r="W68" s="2"/>
      <c r="X68" s="2"/>
      <c r="Y68" s="2"/>
      <c r="Z68" s="2"/>
      <c r="AA68" s="26">
        <f t="shared" ref="AA68" si="3">SUM(J68:Y68)</f>
        <v>8</v>
      </c>
      <c r="AB68" s="11">
        <f t="shared" si="2"/>
        <v>8</v>
      </c>
    </row>
    <row r="69" spans="1:28" s="8" customFormat="1" ht="18.75" customHeight="1">
      <c r="A69" s="27"/>
      <c r="B69" s="172" t="s">
        <v>2396</v>
      </c>
      <c r="C69" s="179"/>
      <c r="D69" s="179"/>
      <c r="E69" s="179"/>
      <c r="F69" s="179"/>
      <c r="G69" s="179"/>
      <c r="H69" s="180"/>
      <c r="I69" s="135">
        <f t="shared" ref="I69:AA69" si="4">SUM(I3:I68)</f>
        <v>72</v>
      </c>
      <c r="J69" s="135">
        <f t="shared" si="4"/>
        <v>62</v>
      </c>
      <c r="K69" s="135">
        <f t="shared" si="4"/>
        <v>73</v>
      </c>
      <c r="L69" s="135">
        <f t="shared" si="4"/>
        <v>60</v>
      </c>
      <c r="M69" s="135">
        <f t="shared" si="4"/>
        <v>63</v>
      </c>
      <c r="N69" s="135">
        <f t="shared" si="4"/>
        <v>54</v>
      </c>
      <c r="O69" s="135">
        <f t="shared" si="4"/>
        <v>0</v>
      </c>
      <c r="P69" s="135">
        <f t="shared" si="4"/>
        <v>0</v>
      </c>
      <c r="Q69" s="135">
        <f t="shared" si="4"/>
        <v>0</v>
      </c>
      <c r="R69" s="135">
        <f t="shared" si="4"/>
        <v>0</v>
      </c>
      <c r="S69" s="135">
        <f t="shared" si="4"/>
        <v>0</v>
      </c>
      <c r="T69" s="135">
        <f t="shared" si="4"/>
        <v>0</v>
      </c>
      <c r="U69" s="135">
        <f t="shared" si="4"/>
        <v>0</v>
      </c>
      <c r="V69" s="135">
        <f t="shared" si="4"/>
        <v>0</v>
      </c>
      <c r="W69" s="135">
        <f t="shared" si="4"/>
        <v>0</v>
      </c>
      <c r="X69" s="135">
        <f t="shared" si="4"/>
        <v>0</v>
      </c>
      <c r="Y69" s="135">
        <f t="shared" si="4"/>
        <v>0</v>
      </c>
      <c r="Z69" s="135">
        <f t="shared" si="4"/>
        <v>0</v>
      </c>
      <c r="AA69" s="135">
        <f t="shared" si="4"/>
        <v>312</v>
      </c>
      <c r="AB69" s="135">
        <f>SUM(AB3:AB68)</f>
        <v>312</v>
      </c>
    </row>
  </sheetData>
  <autoFilter ref="A2:AB69" xr:uid="{C0D6FEBC-B8E5-4DA5-BDD9-EB5A261544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w W W 1 W C 6 a / 9 y k A A A A 9 g A A A B I A H A B D b 2 5 m a W c v U G F j a 2 F n Z S 5 4 b W w g o h g A K K A U A A A A A A A A A A A A A A A A A A A A A A A A A A A A h Y + x D o I w F E V / h X S n L X U x 5 F E T H V w k M T E x r k 2 p 0 A g P Q 4 v l 3 x z 8 J H 9 B j K J u j v f c M 9 x 7 v 9 5 g M T R 1 d D G d s y 1 m J K G c R A Z 1 W 1 g s M 9 L 7 Y z w n C w l b p U + q N N E o o 0 s H V 2 S k 8 v 6 c M h Z C o G F G 2 6 5 k g v O E H f L N T l e m U e Q j 2 / 9 y b N F 5 h d o Q C f v X G C l o I j g V Q l A O b I K Q W / w K Y t z 7 b H 8 g r P r a 9 5 2 R B u P 1 E t g U g b 0 / y A d Q S w M E F A A C A A g A w W W 1 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F l t V g o i k e 4 D g A A A B E A A A A T A B w A R m 9 y b X V s Y X M v U 2 V j d G l v b j E u b S C i G A A o o B Q A A A A A A A A A A A A A A A A A A A A A A A A A A A A r T k 0 u y c z P U w i G 0 I b W A F B L A Q I t A B Q A A g A I A M F l t V g u m v / c p A A A A P Y A A A A S A A A A A A A A A A A A A A A A A A A A A A B D b 2 5 m a W c v U G F j a 2 F n Z S 5 4 b W x Q S w E C L Q A U A A I A C A D B Z b V Y D 8 r p q 6 Q A A A D p A A A A E w A A A A A A A A A A A A A A A A D w A A A A W 0 N v b n R l b n R f V H l w Z X N d L n h t b F B L A Q I t A B Q A A g A I A M F l t 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u e j 6 N s T l x R p m N O 2 C p s N d 8 A A A A A A I A A A A A A A N m A A D A A A A A E A A A A C A y g I O G H e b P A O J s a l 0 / l Y I A A A A A B I A A A K A A A A A Q A A A A r W Z x 0 7 V m Q R f 4 C R h n q S I D P 1 A A A A C D T 8 z a x D N C Q Y h w V o s 5 F p Z u S O 5 V w q a g W H r + o L c n 0 9 H M 4 N H w T D c 4 x O l D M 0 U q S W 7 G i t 8 Y A x 6 2 s r D t 1 C U b 8 t E p 2 q z 7 L K H P 7 A v 7 4 G U o b n 1 J 1 2 g 5 s B Q A A A B j P e U j K v U 0 8 5 5 P C N u j u b o u H w O 5 3 g = = < / 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0C2BE3B4E942D4ABEE62D7DCECC92E3" ma:contentTypeVersion="6" ma:contentTypeDescription="Create a new document." ma:contentTypeScope="" ma:versionID="00d67fb1c3e78183e7bbf3f67e98257c">
  <xsd:schema xmlns:xsd="http://www.w3.org/2001/XMLSchema" xmlns:xs="http://www.w3.org/2001/XMLSchema" xmlns:p="http://schemas.microsoft.com/office/2006/metadata/properties" xmlns:ns2="9c1db5fe-9d73-430a-9be6-76a300f31301" xmlns:ns3="bf95f7e0-54b0-483a-9312-a0a01b5afc7a" targetNamespace="http://schemas.microsoft.com/office/2006/metadata/properties" ma:root="true" ma:fieldsID="693ae9b9208b1f841617e98d2d139044" ns2:_="" ns3:_="">
    <xsd:import namespace="9c1db5fe-9d73-430a-9be6-76a300f31301"/>
    <xsd:import namespace="bf95f7e0-54b0-483a-9312-a0a01b5afc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1db5fe-9d73-430a-9be6-76a300f313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95f7e0-54b0-483a-9312-a0a01b5afc7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71722-A262-4031-84E7-06466339700E}">
  <ds:schemaRefs>
    <ds:schemaRef ds:uri="http://schemas.microsoft.com/sharepoint/v3/contenttype/forms"/>
  </ds:schemaRefs>
</ds:datastoreItem>
</file>

<file path=customXml/itemProps2.xml><?xml version="1.0" encoding="utf-8"?>
<ds:datastoreItem xmlns:ds="http://schemas.openxmlformats.org/officeDocument/2006/customXml" ds:itemID="{702B08A5-5E4D-405F-8C7A-09EC6F7F82A7}">
  <ds:schemaRefs>
    <ds:schemaRef ds:uri="http://schemas.microsoft.com/DataMashup"/>
  </ds:schemaRefs>
</ds:datastoreItem>
</file>

<file path=customXml/itemProps3.xml><?xml version="1.0" encoding="utf-8"?>
<ds:datastoreItem xmlns:ds="http://schemas.openxmlformats.org/officeDocument/2006/customXml" ds:itemID="{F0438112-EEB6-4A05-9ECA-BF2F75F5079C}">
  <ds:schemaRefs>
    <ds:schemaRef ds:uri="9c1db5fe-9d73-430a-9be6-76a300f31301"/>
    <ds:schemaRef ds:uri="http://purl.org/dc/elements/1.1/"/>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 ds:uri="bf95f7e0-54b0-483a-9312-a0a01b5afc7a"/>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4DEC923A-AF0E-470A-A1B8-0CD940AEEA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1db5fe-9d73-430a-9be6-76a300f31301"/>
    <ds:schemaRef ds:uri="bf95f7e0-54b0-483a-9312-a0a01b5afc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Summary</vt:lpstr>
      <vt:lpstr>LP Allocation WPP</vt:lpstr>
      <vt:lpstr>LP Allocation WOPP</vt:lpstr>
      <vt:lpstr>NDP WPP</vt:lpstr>
      <vt:lpstr>NDP WOPP</vt:lpstr>
      <vt:lpstr>SADMP Allocation WPP</vt:lpstr>
      <vt:lpstr>SADMP Allocation WOPP</vt:lpstr>
      <vt:lpstr>Windfall 1-4</vt:lpstr>
      <vt:lpstr>Windfall 5-9</vt:lpstr>
      <vt:lpstr>Windfall 10 Plus</vt:lpstr>
      <vt:lpstr>Windfall Allowance Calculation</vt:lpstr>
      <vt:lpstr>Settlement Capacity Sense Check</vt:lpstr>
      <vt:lpstr>Final Windfall Allowance</vt:lpstr>
      <vt:lpstr>Windfall Lapse Rate</vt:lpstr>
      <vt:lpstr>Housing Supply Plan Period</vt:lpstr>
      <vt:lpstr>5 YrHLS Calculation</vt:lpstr>
      <vt:lpstr>'Windfall Allowance Calculation'!Print_Area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English</dc:creator>
  <cp:keywords/>
  <dc:description/>
  <cp:lastModifiedBy>Michael Burton</cp:lastModifiedBy>
  <cp:revision/>
  <dcterms:created xsi:type="dcterms:W3CDTF">2024-04-24T14:34:27Z</dcterms:created>
  <dcterms:modified xsi:type="dcterms:W3CDTF">2024-08-06T08:18:24Z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0x010100D0C2BE3B4E942D4ABEE62D7DCECC92E3</vt:lpwstr>
  </property>
</Properties>
</file>