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estnorfolk-my.sharepoint.com/personal/alex_fradley_west-norfolk_gov_uk/Documents/Work/Local Plan Examination/"/>
    </mc:Choice>
  </mc:AlternateContent>
  <xr:revisionPtr revIDLastSave="0" documentId="8_{4FBF061B-39FD-4A7A-96D8-92790EDD292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indfall Allowance" sheetId="11" r:id="rId1"/>
  </sheets>
  <definedNames>
    <definedName name="_xlnm.Print_Area" localSheetId="0">'Windfall Allowance'!$A$1:$AA$12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" i="11" l="1"/>
  <c r="Y2" i="11"/>
  <c r="W4" i="11"/>
  <c r="V4" i="11"/>
  <c r="U4" i="11"/>
  <c r="C4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T4" i="11"/>
  <c r="B4" i="11"/>
  <c r="AA2" i="11" l="1"/>
  <c r="S3" i="11"/>
  <c r="X3" i="11" s="1"/>
  <c r="Y3" i="11" s="1"/>
  <c r="S4" i="11" l="1"/>
  <c r="AA3" i="11"/>
  <c r="AA4" i="11" s="1"/>
  <c r="X4" i="11" l="1"/>
  <c r="Y4" i="11" s="1"/>
</calcChain>
</file>

<file path=xl/sharedStrings.xml><?xml version="1.0" encoding="utf-8"?>
<sst xmlns="http://schemas.openxmlformats.org/spreadsheetml/2006/main" count="39" uniqueCount="32">
  <si>
    <t>Financial years of completions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</si>
  <si>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</si>
  <si>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</si>
  <si>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</si>
  <si>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</si>
  <si>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</si>
  <si>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</si>
  <si>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</si>
  <si>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</si>
  <si>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</si>
  <si>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</si>
  <si>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</si>
  <si>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</si>
  <si>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</si>
  <si>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</si>
  <si>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</si>
  <si>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</si>
  <si>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2017/2018</t>
  </si>
  <si>
    <t>2018/19</t>
  </si>
  <si>
    <t>2019/20</t>
  </si>
  <si>
    <t>2020/21</t>
  </si>
  <si>
    <t>2021/22</t>
  </si>
  <si>
    <t>2022/23</t>
  </si>
  <si>
    <t>Total</t>
  </si>
  <si>
    <t>Average PA</t>
  </si>
  <si>
    <t>25% Reduction</t>
  </si>
  <si>
    <t>Assumed Rate</t>
  </si>
  <si>
    <r>
      <t xml:space="preserve">Unallocated - Major Sites </t>
    </r>
    <r>
      <rPr>
        <sz val="10"/>
        <rFont val="Calibri"/>
        <family val="2"/>
      </rPr>
      <t>(Sites of  10 + Units)</t>
    </r>
  </si>
  <si>
    <t>*75%</t>
  </si>
  <si>
    <r>
      <t xml:space="preserve">Unallocated - Minor Sites </t>
    </r>
    <r>
      <rPr>
        <sz val="10"/>
        <rFont val="Calibri"/>
        <family val="2"/>
        <scheme val="minor"/>
      </rPr>
      <t>(Less Than 10 Dwellings)</t>
    </r>
  </si>
  <si>
    <t>Total Windfall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</si>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</sst>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Calibri"/>
      <family val="2"/>
    </font>
    <font>
      <i/>
      <sz val="11"/>
      <color rgb="FF7F7F7F"/>
      <name val="Calibri"/>
      <family val="2"/>
    </font>
    <font>
      <i/>
      <sz val="10"/>
      <color rgb="FF808080"/>
      <name val="Calibri"/>
      <family val="2"/>
    </font>
    <font>
      <sz val="11"/>
      <color rgb="FF006100"/>
      <name val="Calibri"/>
      <family val="2"/>
    </font>
    <font>
      <b/>
      <sz val="24"/>
      <color rgb="FF0000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u/>
      <sz val="10"/>
      <color rgb="FF0000EE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5700"/>
      <name val="Calibri"/>
      <family val="2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0"/>
      <color rgb="FFCC0000"/>
      <name val="Calibri"/>
      <family val="2"/>
    </font>
    <font>
      <sz val="11"/>
      <color rgb="FFFF0000"/>
      <name val="Calibri"/>
      <family val="2"/>
    </font>
    <font>
      <b/>
      <sz val="10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1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Arial"/>
      <family val="2"/>
    </font>
    <font>
      <sz val="10"/>
      <color indexed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B4C6E7"/>
        <bgColor rgb="FFB4C6E7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DD7EE"/>
        <bgColor rgb="FFBDD7EE"/>
      </patternFill>
    </fill>
    <fill>
      <patternFill patternType="solid">
        <fgColor rgb="FFC6E0B4"/>
        <bgColor rgb="FFC6E0B4"/>
      </patternFill>
    </fill>
    <fill>
      <patternFill patternType="solid">
        <fgColor rgb="FF8EA9DB"/>
        <bgColor rgb="FF8EA9DB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9BC2E6"/>
        <bgColor rgb="FF9BC2E6"/>
      </patternFill>
    </fill>
    <fill>
      <patternFill patternType="solid">
        <fgColor rgb="FFA9D08E"/>
        <bgColor rgb="FFA9D08E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4472C4"/>
        <bgColor rgb="FF4472C4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5B9BD5"/>
        <bgColor rgb="FF5B9BD5"/>
      </patternFill>
    </fill>
    <fill>
      <patternFill patternType="solid">
        <fgColor rgb="FF70AD47"/>
        <bgColor rgb="FF70AD47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C0000"/>
        <bgColor rgb="FFCC0000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472C4"/>
      </bottom>
      <diagonal/>
    </border>
    <border>
      <left/>
      <right/>
      <top/>
      <bottom style="medium">
        <color rgb="FFA2B8E1"/>
      </bottom>
      <diagonal/>
    </border>
    <border>
      <left/>
      <right/>
      <top/>
      <bottom style="medium">
        <color rgb="FF8EA9DB"/>
      </bottom>
      <diagonal/>
    </border>
    <border>
      <left/>
      <right/>
      <top/>
      <bottom style="thin">
        <color rgb="FFFF8001"/>
      </bottom>
      <diagonal/>
    </border>
    <border>
      <left/>
      <right/>
      <top style="thin">
        <color rgb="FF4472C4"/>
      </top>
      <bottom style="thin">
        <color rgb="FF4472C4"/>
      </bottom>
      <diagonal/>
    </border>
  </borders>
  <cellStyleXfs count="55">
    <xf numFmtId="0" fontId="0" fillId="0" borderId="0"/>
    <xf numFmtId="0" fontId="23" fillId="0" borderId="0"/>
    <xf numFmtId="0" fontId="15" fillId="0" borderId="4"/>
    <xf numFmtId="0" fontId="16" fillId="0" borderId="5"/>
    <xf numFmtId="0" fontId="17" fillId="0" borderId="6"/>
    <xf numFmtId="0" fontId="17" fillId="0" borderId="0"/>
    <xf numFmtId="0" fontId="13" fillId="32" borderId="0"/>
    <xf numFmtId="0" fontId="7" fillId="29" borderId="0"/>
    <xf numFmtId="0" fontId="21" fillId="34" borderId="0"/>
    <xf numFmtId="0" fontId="19" fillId="33" borderId="1"/>
    <xf numFmtId="0" fontId="22" fillId="30" borderId="2"/>
    <xf numFmtId="0" fontId="8" fillId="30" borderId="1"/>
    <xf numFmtId="0" fontId="20" fillId="0" borderId="7"/>
    <xf numFmtId="0" fontId="9" fillId="25" borderId="2"/>
    <xf numFmtId="0" fontId="26" fillId="0" borderId="0"/>
    <xf numFmtId="0" fontId="3" fillId="35" borderId="3"/>
    <xf numFmtId="0" fontId="11" fillId="0" borderId="0"/>
    <xf numFmtId="0" fontId="24" fillId="0" borderId="8"/>
    <xf numFmtId="0" fontId="6" fillId="23" borderId="0"/>
    <xf numFmtId="0" fontId="3" fillId="2" borderId="0"/>
    <xf numFmtId="0" fontId="3" fillId="8" borderId="0"/>
    <xf numFmtId="0" fontId="3" fillId="14" borderId="0"/>
    <xf numFmtId="0" fontId="6" fillId="24" borderId="0"/>
    <xf numFmtId="0" fontId="3" fillId="3" borderId="0"/>
    <xf numFmtId="0" fontId="3" fillId="9" borderId="0"/>
    <xf numFmtId="0" fontId="3" fillId="15" borderId="0"/>
    <xf numFmtId="0" fontId="6" fillId="25" borderId="0"/>
    <xf numFmtId="0" fontId="3" fillId="4" borderId="0"/>
    <xf numFmtId="0" fontId="3" fillId="10" borderId="0"/>
    <xf numFmtId="0" fontId="3" fillId="16" borderId="0"/>
    <xf numFmtId="0" fontId="6" fillId="26" borderId="0"/>
    <xf numFmtId="0" fontId="3" fillId="5" borderId="0"/>
    <xf numFmtId="0" fontId="3" fillId="11" borderId="0"/>
    <xf numFmtId="0" fontId="3" fillId="17" borderId="0"/>
    <xf numFmtId="0" fontId="6" fillId="27" borderId="0"/>
    <xf numFmtId="0" fontId="3" fillId="6" borderId="0"/>
    <xf numFmtId="0" fontId="3" fillId="12" borderId="0"/>
    <xf numFmtId="0" fontId="3" fillId="18" borderId="0"/>
    <xf numFmtId="0" fontId="6" fillId="28" borderId="0"/>
    <xf numFmtId="0" fontId="3" fillId="7" borderId="0"/>
    <xf numFmtId="0" fontId="3" fillId="13" borderId="0"/>
    <xf numFmtId="0" fontId="3" fillId="19" borderId="0"/>
    <xf numFmtId="0" fontId="4" fillId="0" borderId="0"/>
    <xf numFmtId="0" fontId="5" fillId="20" borderId="0"/>
    <xf numFmtId="0" fontId="5" fillId="21" borderId="0"/>
    <xf numFmtId="0" fontId="4" fillId="22" borderId="0"/>
    <xf numFmtId="0" fontId="10" fillId="31" borderId="0"/>
    <xf numFmtId="0" fontId="12" fillId="0" borderId="0"/>
    <xf numFmtId="0" fontId="14" fillId="0" borderId="0"/>
    <xf numFmtId="0" fontId="18" fillId="0" borderId="0"/>
    <xf numFmtId="0" fontId="3" fillId="0" borderId="0"/>
    <xf numFmtId="0" fontId="3" fillId="0" borderId="0"/>
    <xf numFmtId="0" fontId="25" fillId="0" borderId="0"/>
    <xf numFmtId="0" fontId="2" fillId="0" borderId="0"/>
    <xf numFmtId="0" fontId="1" fillId="0" borderId="0"/>
  </cellStyleXfs>
  <cellXfs count="28">
    <xf numFmtId="0" fontId="0" fillId="0" borderId="0" xfId="0"/>
    <xf numFmtId="3" fontId="2" fillId="0" borderId="0" xfId="53" applyNumberFormat="1"/>
    <xf numFmtId="3" fontId="28" fillId="0" borderId="0" xfId="53" applyNumberFormat="1" applyFont="1"/>
    <xf numFmtId="3" fontId="2" fillId="0" borderId="0" xfId="53" applyNumberFormat="1" applyAlignment="1">
      <alignment wrapText="1"/>
    </xf>
    <xf numFmtId="3" fontId="34" fillId="0" borderId="0" xfId="53" applyNumberFormat="1" applyFont="1" applyAlignment="1">
      <alignment wrapText="1"/>
    </xf>
    <xf numFmtId="3" fontId="35" fillId="0" borderId="0" xfId="53" applyNumberFormat="1" applyFont="1"/>
    <xf numFmtId="3" fontId="27" fillId="0" borderId="0" xfId="53" applyNumberFormat="1" applyFont="1" applyAlignment="1">
      <alignment wrapText="1"/>
    </xf>
    <xf numFmtId="49" fontId="27" fillId="0" borderId="0" xfId="53" applyNumberFormat="1" applyFont="1"/>
    <xf numFmtId="3" fontId="27" fillId="0" borderId="0" xfId="53" applyNumberFormat="1" applyFont="1"/>
    <xf numFmtId="3" fontId="29" fillId="0" borderId="0" xfId="53" applyNumberFormat="1" applyFont="1"/>
    <xf numFmtId="3" fontId="30" fillId="0" borderId="0" xfId="53" applyNumberFormat="1" applyFont="1" applyAlignment="1">
      <alignment wrapText="1"/>
    </xf>
    <xf numFmtId="3" fontId="29" fillId="0" borderId="0" xfId="53" applyNumberFormat="1" applyFont="1" applyAlignment="1">
      <alignment wrapText="1"/>
    </xf>
    <xf numFmtId="3" fontId="30" fillId="0" borderId="0" xfId="53" applyNumberFormat="1" applyFont="1" applyAlignment="1">
      <alignment horizontal="center" wrapText="1"/>
    </xf>
    <xf numFmtId="3" fontId="33" fillId="0" borderId="0" xfId="53" applyNumberFormat="1" applyFont="1"/>
    <xf numFmtId="3" fontId="27" fillId="36" borderId="0" xfId="53" applyNumberFormat="1" applyFont="1" applyFill="1"/>
    <xf numFmtId="3" fontId="29" fillId="36" borderId="0" xfId="53" applyNumberFormat="1" applyFont="1" applyFill="1" applyAlignment="1">
      <alignment wrapText="1"/>
    </xf>
    <xf numFmtId="3" fontId="29" fillId="36" borderId="0" xfId="53" applyNumberFormat="1" applyFont="1" applyFill="1"/>
    <xf numFmtId="3" fontId="27" fillId="38" borderId="0" xfId="53" applyNumberFormat="1" applyFont="1" applyFill="1"/>
    <xf numFmtId="3" fontId="29" fillId="38" borderId="0" xfId="53" applyNumberFormat="1" applyFont="1" applyFill="1" applyAlignment="1">
      <alignment wrapText="1"/>
    </xf>
    <xf numFmtId="3" fontId="27" fillId="39" borderId="0" xfId="53" applyNumberFormat="1" applyFont="1" applyFill="1"/>
    <xf numFmtId="3" fontId="32" fillId="39" borderId="0" xfId="53" applyNumberFormat="1" applyFont="1" applyFill="1" applyAlignment="1">
      <alignment wrapText="1"/>
    </xf>
    <xf numFmtId="3" fontId="32" fillId="39" borderId="0" xfId="53" applyNumberFormat="1" applyFont="1" applyFill="1"/>
    <xf numFmtId="49" fontId="27" fillId="37" borderId="0" xfId="53" applyNumberFormat="1" applyFont="1" applyFill="1"/>
    <xf numFmtId="3" fontId="29" fillId="37" borderId="0" xfId="53" applyNumberFormat="1" applyFont="1" applyFill="1" applyAlignment="1">
      <alignment wrapText="1"/>
    </xf>
    <xf numFmtId="3" fontId="29" fillId="37" borderId="0" xfId="53" applyNumberFormat="1" applyFont="1" applyFill="1"/>
    <xf numFmtId="49" fontId="27" fillId="40" borderId="0" xfId="53" applyNumberFormat="1" applyFont="1" applyFill="1"/>
    <xf numFmtId="3" fontId="29" fillId="40" borderId="0" xfId="53" applyNumberFormat="1" applyFont="1" applyFill="1" applyAlignment="1">
      <alignment wrapText="1"/>
    </xf>
    <xf numFmtId="3" fontId="29" fillId="40" borderId="0" xfId="53" applyNumberFormat="1" applyFont="1" applyFill="1"/>
  </cellXfs>
  <cellStyles count="5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" xfId="42" xr:uid="{00000000-0005-0000-0000-000012000000}"/>
    <cellStyle name="Accent 1" xfId="43" xr:uid="{00000000-0005-0000-0000-000013000000}"/>
    <cellStyle name="Accent 2" xfId="44" xr:uid="{00000000-0005-0000-0000-000014000000}"/>
    <cellStyle name="Accent 3" xfId="45" xr:uid="{00000000-0005-0000-0000-000015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rror" xfId="46" xr:uid="{00000000-0005-0000-0000-00001F000000}"/>
    <cellStyle name="Explanatory Text" xfId="16" builtinId="53" customBuiltin="1"/>
    <cellStyle name="Footnote" xfId="47" xr:uid="{00000000-0005-0000-0000-000021000000}"/>
    <cellStyle name="Good" xfId="6" builtinId="26" customBuiltin="1"/>
    <cellStyle name="Heading" xfId="48" xr:uid="{00000000-0005-0000-0000-000023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9" xr:uid="{00000000-0005-0000-0000-000028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rmal 2" xfId="53" xr:uid="{543D8233-8BC1-486F-951D-DFCEAE74602A}"/>
    <cellStyle name="Normal 3" xfId="54" xr:uid="{FBD2736E-5E34-4D73-8D62-9C1EA9BF3063}"/>
    <cellStyle name="Note" xfId="15" builtinId="10" customBuiltin="1"/>
    <cellStyle name="Output" xfId="10" builtinId="21" customBuiltin="1"/>
    <cellStyle name="Status" xfId="50" xr:uid="{00000000-0005-0000-0000-00002F000000}"/>
    <cellStyle name="Text" xfId="51" xr:uid="{00000000-0005-0000-0000-000030000000}"/>
    <cellStyle name="Title" xfId="1" builtinId="15" customBuiltin="1"/>
    <cellStyle name="Total" xfId="17" builtinId="25" customBuiltin="1"/>
    <cellStyle name="Warning" xfId="52" xr:uid="{00000000-0005-0000-0000-000033000000}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4913F-3086-495F-9E76-C5ED110FE54C}">
  <dimension ref="A1:AM17"/>
  <sheetViews>
    <sheetView tabSelected="1" zoomScale="110" zoomScaleNormal="110" workbookViewId="0">
      <pane xSplit="1" topLeftCell="B1" activePane="topRight" state="frozen"/>
      <selection pane="topRight" activeCell="Y8" sqref="Y8"/>
    </sheetView>
  </sheetViews>
  <sheetFormatPr defaultColWidth="9.140625" defaultRowHeight="14.45"/>
  <cols>
    <col min="1" max="1" width="26.140625" style="4" customWidth="1"/>
    <col min="2" max="17" width="7.85546875" style="1" bestFit="1" customWidth="1"/>
    <col min="18" max="18" width="9.85546875" style="1" bestFit="1" customWidth="1"/>
    <col min="19" max="20" width="7.85546875" style="1" bestFit="1" customWidth="1"/>
    <col min="21" max="23" width="7.85546875" style="1" customWidth="1"/>
    <col min="24" max="24" width="5.42578125" style="1" bestFit="1" customWidth="1"/>
    <col min="25" max="25" width="9.5703125" style="1" bestFit="1" customWidth="1"/>
    <col min="26" max="26" width="12.5703125" style="1" bestFit="1" customWidth="1"/>
    <col min="27" max="27" width="12.140625" style="1" bestFit="1" customWidth="1"/>
    <col min="28" max="28" width="9.140625" style="1"/>
    <col min="29" max="29" width="9" style="1" customWidth="1"/>
    <col min="30" max="30" width="9.140625" style="1"/>
    <col min="31" max="32" width="11.85546875" style="1" customWidth="1"/>
    <col min="33" max="33" width="15.140625" style="1" customWidth="1"/>
    <col min="34" max="36" width="9.140625" style="1"/>
    <col min="37" max="37" width="11.42578125" style="1" customWidth="1"/>
    <col min="38" max="38" width="11" style="1" customWidth="1"/>
    <col min="39" max="39" width="14" style="1" customWidth="1"/>
    <col min="40" max="16384" width="9.140625" style="1"/>
  </cols>
  <sheetData>
    <row r="1" spans="1:39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22" t="s">
        <v>19</v>
      </c>
      <c r="U1" s="25" t="s">
        <v>20</v>
      </c>
      <c r="V1" s="25" t="s">
        <v>21</v>
      </c>
      <c r="W1" s="25" t="s">
        <v>22</v>
      </c>
      <c r="X1" s="14" t="s">
        <v>23</v>
      </c>
      <c r="Y1" s="17" t="s">
        <v>24</v>
      </c>
      <c r="Z1" s="8" t="s">
        <v>25</v>
      </c>
      <c r="AA1" s="19" t="s">
        <v>26</v>
      </c>
      <c r="AD1" s="2"/>
      <c r="AE1" s="2"/>
      <c r="AF1" s="2"/>
      <c r="AG1" s="2"/>
      <c r="AJ1" s="2"/>
      <c r="AK1" s="2"/>
      <c r="AL1" s="2"/>
      <c r="AM1" s="2"/>
    </row>
    <row r="2" spans="1:39" s="3" customFormat="1" ht="26.45">
      <c r="A2" s="6" t="s">
        <v>27</v>
      </c>
      <c r="B2" s="11">
        <v>111</v>
      </c>
      <c r="C2" s="11">
        <v>343</v>
      </c>
      <c r="D2" s="11">
        <v>303</v>
      </c>
      <c r="E2" s="11">
        <v>274</v>
      </c>
      <c r="F2" s="11">
        <v>186</v>
      </c>
      <c r="G2" s="11">
        <v>159</v>
      </c>
      <c r="H2" s="11">
        <v>454</v>
      </c>
      <c r="I2" s="11">
        <v>153</v>
      </c>
      <c r="J2" s="11">
        <v>52</v>
      </c>
      <c r="K2" s="11">
        <v>138</v>
      </c>
      <c r="L2" s="11">
        <v>234</v>
      </c>
      <c r="M2" s="11">
        <v>50</v>
      </c>
      <c r="N2" s="11">
        <v>64</v>
      </c>
      <c r="O2" s="11">
        <v>89</v>
      </c>
      <c r="P2" s="11">
        <v>147</v>
      </c>
      <c r="Q2" s="11">
        <v>183</v>
      </c>
      <c r="R2" s="11">
        <v>72</v>
      </c>
      <c r="S2" s="11">
        <v>120</v>
      </c>
      <c r="T2" s="23">
        <v>111</v>
      </c>
      <c r="U2" s="26">
        <v>62</v>
      </c>
      <c r="V2" s="26">
        <v>69</v>
      </c>
      <c r="W2" s="26">
        <v>156</v>
      </c>
      <c r="X2" s="15">
        <f>SUM(B2:W2)</f>
        <v>3530</v>
      </c>
      <c r="Y2" s="18">
        <f>X2/22</f>
        <v>160.45454545454547</v>
      </c>
      <c r="Z2" s="12" t="s">
        <v>28</v>
      </c>
      <c r="AA2" s="20">
        <f>Y2*75%</f>
        <v>120.34090909090909</v>
      </c>
    </row>
    <row r="3" spans="1:39" s="3" customFormat="1" ht="26.45">
      <c r="A3" s="6" t="s">
        <v>29</v>
      </c>
      <c r="B3" s="11">
        <v>236</v>
      </c>
      <c r="C3" s="11">
        <v>229</v>
      </c>
      <c r="D3" s="11">
        <v>295</v>
      </c>
      <c r="E3" s="11">
        <v>328</v>
      </c>
      <c r="F3" s="11">
        <v>275</v>
      </c>
      <c r="G3" s="11">
        <v>271</v>
      </c>
      <c r="H3" s="11">
        <v>432</v>
      </c>
      <c r="I3" s="11">
        <v>230</v>
      </c>
      <c r="J3" s="11">
        <v>168</v>
      </c>
      <c r="K3" s="11">
        <v>278</v>
      </c>
      <c r="L3" s="11">
        <v>204</v>
      </c>
      <c r="M3" s="11">
        <v>166</v>
      </c>
      <c r="N3" s="11">
        <v>241</v>
      </c>
      <c r="O3" s="11">
        <v>167</v>
      </c>
      <c r="P3" s="11">
        <v>250</v>
      </c>
      <c r="Q3" s="11">
        <v>178</v>
      </c>
      <c r="R3" s="11">
        <v>241</v>
      </c>
      <c r="S3" s="11">
        <f>SUM(49+132)</f>
        <v>181</v>
      </c>
      <c r="T3" s="23">
        <v>272</v>
      </c>
      <c r="U3" s="26">
        <v>158</v>
      </c>
      <c r="V3" s="26">
        <v>185</v>
      </c>
      <c r="W3" s="26">
        <v>237</v>
      </c>
      <c r="X3" s="15">
        <f>SUM(B3:W3)</f>
        <v>5222</v>
      </c>
      <c r="Y3" s="18">
        <f>X3/22</f>
        <v>237.36363636363637</v>
      </c>
      <c r="Z3" s="12" t="s">
        <v>28</v>
      </c>
      <c r="AA3" s="20">
        <f>Y3*75%</f>
        <v>178.02272727272728</v>
      </c>
    </row>
    <row r="4" spans="1:39">
      <c r="A4" s="6" t="s">
        <v>30</v>
      </c>
      <c r="B4" s="9">
        <f>SUM(B2:B3)</f>
        <v>347</v>
      </c>
      <c r="C4" s="9">
        <f t="shared" ref="C4:X4" si="0">SUM(C2:C3)</f>
        <v>572</v>
      </c>
      <c r="D4" s="9">
        <f t="shared" si="0"/>
        <v>598</v>
      </c>
      <c r="E4" s="9">
        <f t="shared" si="0"/>
        <v>602</v>
      </c>
      <c r="F4" s="9">
        <f t="shared" si="0"/>
        <v>461</v>
      </c>
      <c r="G4" s="9">
        <f t="shared" si="0"/>
        <v>430</v>
      </c>
      <c r="H4" s="9">
        <f t="shared" si="0"/>
        <v>886</v>
      </c>
      <c r="I4" s="9">
        <f t="shared" si="0"/>
        <v>383</v>
      </c>
      <c r="J4" s="9">
        <f t="shared" si="0"/>
        <v>220</v>
      </c>
      <c r="K4" s="9">
        <f t="shared" si="0"/>
        <v>416</v>
      </c>
      <c r="L4" s="9">
        <f t="shared" si="0"/>
        <v>438</v>
      </c>
      <c r="M4" s="9">
        <f t="shared" si="0"/>
        <v>216</v>
      </c>
      <c r="N4" s="9">
        <f t="shared" si="0"/>
        <v>305</v>
      </c>
      <c r="O4" s="9">
        <f t="shared" si="0"/>
        <v>256</v>
      </c>
      <c r="P4" s="9">
        <f t="shared" si="0"/>
        <v>397</v>
      </c>
      <c r="Q4" s="9">
        <f t="shared" si="0"/>
        <v>361</v>
      </c>
      <c r="R4" s="9">
        <f t="shared" si="0"/>
        <v>313</v>
      </c>
      <c r="S4" s="9">
        <f t="shared" si="0"/>
        <v>301</v>
      </c>
      <c r="T4" s="24">
        <f t="shared" si="0"/>
        <v>383</v>
      </c>
      <c r="U4" s="27">
        <f>SUM(U2:U3)</f>
        <v>220</v>
      </c>
      <c r="V4" s="27">
        <f>SUM(V2:V3)</f>
        <v>254</v>
      </c>
      <c r="W4" s="27">
        <f>SUM(W2:W3)</f>
        <v>393</v>
      </c>
      <c r="X4" s="16">
        <f t="shared" si="0"/>
        <v>8752</v>
      </c>
      <c r="Y4" s="18">
        <f>X4/22</f>
        <v>397.81818181818181</v>
      </c>
      <c r="Z4" s="12" t="s">
        <v>28</v>
      </c>
      <c r="AA4" s="21">
        <f>SUM(AA2:AA3)</f>
        <v>298.36363636363637</v>
      </c>
    </row>
    <row r="5" spans="1:39">
      <c r="A5" s="6"/>
      <c r="B5" s="9"/>
      <c r="C5" s="9"/>
      <c r="D5" s="9"/>
      <c r="E5" s="9"/>
      <c r="F5" s="9"/>
      <c r="G5" s="9"/>
      <c r="H5" s="9"/>
      <c r="I5" s="9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9"/>
      <c r="Y5" s="11"/>
      <c r="Z5" s="9"/>
      <c r="AA5" s="9"/>
    </row>
    <row r="6" spans="1:39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1"/>
      <c r="Z6" s="9"/>
      <c r="AA6" s="9"/>
    </row>
    <row r="7" spans="1:39">
      <c r="A7" s="6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11"/>
      <c r="Z7" s="9"/>
      <c r="AA7" s="9"/>
    </row>
    <row r="8" spans="1:39">
      <c r="A8" s="10"/>
      <c r="B8" s="9"/>
      <c r="C8" s="9"/>
      <c r="D8" s="9"/>
      <c r="E8" s="9"/>
      <c r="F8" s="9"/>
      <c r="G8" s="9"/>
      <c r="H8" s="9"/>
      <c r="I8" s="9" t="s">
        <v>31</v>
      </c>
      <c r="J8" s="9" t="s">
        <v>31</v>
      </c>
      <c r="K8" s="9" t="s">
        <v>31</v>
      </c>
      <c r="L8" s="9" t="s">
        <v>31</v>
      </c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39">
      <c r="A9" s="10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</row>
    <row r="10" spans="1:39">
      <c r="A10" s="10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</row>
    <row r="11" spans="1:39">
      <c r="A11" s="10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</row>
    <row r="12" spans="1:39">
      <c r="A12" s="10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6" spans="1:39">
      <c r="I16" s="5" t="s">
        <v>31</v>
      </c>
      <c r="J16" s="5"/>
      <c r="K16" s="5"/>
      <c r="L16" s="5"/>
      <c r="M16" s="5"/>
    </row>
    <row r="17" spans="9:13">
      <c r="I17" s="5" t="s">
        <v>31</v>
      </c>
      <c r="J17" s="5"/>
      <c r="K17" s="5"/>
      <c r="L17" s="5"/>
      <c r="M17" s="5"/>
    </row>
  </sheetData>
  <pageMargins left="0.7" right="0.7" top="0.75" bottom="0.75" header="0.3" footer="0.3"/>
  <pageSetup paperSize="8" scale="80" orientation="landscape" r:id="rId1"/>
  <headerFooter>
    <oddHeader>&amp;C&amp;"-,Bold"&amp;14 2018/19 Housing Trajectory - Windfall Allowance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C2BE3B4E942D4ABEE62D7DCECC92E3" ma:contentTypeVersion="4" ma:contentTypeDescription="Create a new document." ma:contentTypeScope="" ma:versionID="24d5966ff8ade5e30c91f8f542001ed4">
  <xsd:schema xmlns:xsd="http://www.w3.org/2001/XMLSchema" xmlns:xs="http://www.w3.org/2001/XMLSchema" xmlns:p="http://schemas.microsoft.com/office/2006/metadata/properties" xmlns:ns2="9c1db5fe-9d73-430a-9be6-76a300f31301" targetNamespace="http://schemas.microsoft.com/office/2006/metadata/properties" ma:root="true" ma:fieldsID="855369a8b0b0c022b3015558077ffd20" ns2:_="">
    <xsd:import namespace="9c1db5fe-9d73-430a-9be6-76a300f313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db5fe-9d73-430a-9be6-76a300f313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DF0AB9-61F7-4878-88C4-74A2473CEE47}"/>
</file>

<file path=customXml/itemProps2.xml><?xml version="1.0" encoding="utf-8"?>
<ds:datastoreItem xmlns:ds="http://schemas.openxmlformats.org/officeDocument/2006/customXml" ds:itemID="{FE093FFC-A5B4-466C-9554-84D97DBD8B80}"/>
</file>

<file path=customXml/itemProps3.xml><?xml version="1.0" encoding="utf-8"?>
<ds:datastoreItem xmlns:ds="http://schemas.openxmlformats.org/officeDocument/2006/customXml" ds:itemID="{3A6867AF-B0C2-4854-BFEF-A301011250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Jason Littleboy</dc:creator>
  <cp:keywords/>
  <dc:description/>
  <cp:lastModifiedBy/>
  <cp:revision>31</cp:revision>
  <dcterms:created xsi:type="dcterms:W3CDTF">2020-04-24T09:01:02Z</dcterms:created>
  <dcterms:modified xsi:type="dcterms:W3CDTF">2024-03-20T14:18:14Z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gId">
    <vt:lpwstr>Excel.Sheet</vt:lpwstr>
  </property>
  <property fmtid="{D5CDD505-2E9C-101B-9397-08002B2CF9AE}" pid="3" name="ContentTypeId">
    <vt:lpwstr>0x010100D0C2BE3B4E942D4ABEE62D7DCECC92E3</vt:lpwstr>
  </property>
</Properties>
</file>